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050628\Documents\"/>
    </mc:Choice>
  </mc:AlternateContent>
  <workbookProtection workbookAlgorithmName="SHA-512" workbookHashValue="gPzHxhBUxvP/licos5fVr0WYoR9Y5Q8lbIp2F3bQYirzldMkMBLuncORXnvtYRnrGDnC0q3nmabBYT4j3AQ9Iw==" workbookSaltValue="vugmmuAk8Qi0NYE96sne/g==" workbookSpinCount="100000" lockStructure="1"/>
  <bookViews>
    <workbookView xWindow="0" yWindow="0" windowWidth="20490" windowHeight="7650" firstSheet="1" activeTab="1"/>
  </bookViews>
  <sheets>
    <sheet name="Hoja2" sheetId="2" state="hidden" r:id="rId1"/>
    <sheet name="Hoja de Vida" sheetId="1" r:id="rId2"/>
    <sheet name="resumen" sheetId="10" state="hidden" r:id="rId3"/>
  </sheets>
  <definedNames>
    <definedName name="_xlnm._FilterDatabase" localSheetId="1" hidden="1">'Hoja de Vida'!$Q$69:$V$69</definedName>
    <definedName name="_xlnm.Print_Area" localSheetId="1">'Hoja de Vida'!$B$1:$AR$91</definedName>
    <definedName name="dias">Hoja2!$P$11:$P$41</definedName>
    <definedName name="EJECUTORES">Hoja2!$A$10:$A$122</definedName>
    <definedName name="EPS">Hoja2!$AE$11:$AE$82</definedName>
    <definedName name="ESCUELAS">Hoja2!$D$10:$D$18</definedName>
    <definedName name="FINANCIACIÓN">Hoja2!$S$11:$S$12</definedName>
    <definedName name="meses">Hoja2!$O$11:$O$22</definedName>
    <definedName name="modalidad">Hoja2!$H$10:$H$12</definedName>
    <definedName name="modalidad2">Hoja2!$I$10:$I$15</definedName>
    <definedName name="PAASC">Hoja2!$AK$30:$AK$48</definedName>
    <definedName name="PADTI">Hoja2!$AK$49:$AK$60</definedName>
    <definedName name="PAFR">Hoja2!$AK$12:$AK$14</definedName>
    <definedName name="PAGNC">Hoja2!$AK$15:$AK$29</definedName>
    <definedName name="PAIS">Hoja2!$AK$61:$AK$65</definedName>
    <definedName name="PASC">Hoja2!$AK$30</definedName>
    <definedName name="porcentaje">Hoja2!$M$10:$M$13</definedName>
    <definedName name="porcentaje_estudiante">Hoja2!$N$10:$N$13</definedName>
    <definedName name="PRODUCTO">Hoja2!$K$11:$K$27</definedName>
    <definedName name="SEMILLEROS">Hoja2!$W$11:$W$86</definedName>
    <definedName name="TIEMPO_PROMEDIO">Hoja2!$T$11:$U$13</definedName>
    <definedName name="TIPO_ARTICULO">Hoja2!$K$11:$K$27</definedName>
    <definedName name="TIPO_PRODUCTOS">Hoja2!$K$11:$K$27</definedName>
    <definedName name="TIPOPRODUCTO">Hoja2!$K$11:$K$27</definedName>
  </definedNames>
  <calcPr calcId="162913" concurrentCalc="0"/>
</workbook>
</file>

<file path=xl/calcChain.xml><?xml version="1.0" encoding="utf-8"?>
<calcChain xmlns="http://schemas.openxmlformats.org/spreadsheetml/2006/main">
  <c r="CJ5" i="10" l="1"/>
  <c r="A87" i="1"/>
  <c r="A86" i="1"/>
  <c r="A85" i="1"/>
  <c r="A84" i="1"/>
  <c r="A83" i="1"/>
  <c r="A82" i="1"/>
  <c r="A81" i="1"/>
  <c r="A80" i="1"/>
  <c r="A79" i="1"/>
  <c r="AJ5" i="10"/>
  <c r="AI5" i="10"/>
  <c r="AJ69" i="1"/>
  <c r="D5" i="10"/>
  <c r="AO5" i="10"/>
  <c r="AA5" i="10"/>
  <c r="BT5" i="10"/>
  <c r="BS5" i="10"/>
  <c r="BR5" i="10"/>
  <c r="BQ5" i="10"/>
  <c r="AS5" i="10"/>
  <c r="AM5" i="10"/>
  <c r="AL5" i="10"/>
  <c r="AH5" i="10"/>
  <c r="B9" i="10"/>
  <c r="B10" i="10"/>
  <c r="B11" i="10"/>
  <c r="B12" i="10"/>
  <c r="B13" i="10"/>
  <c r="B14" i="10"/>
  <c r="B15" i="10"/>
  <c r="B16" i="10"/>
  <c r="B17" i="10"/>
  <c r="T5" i="10"/>
  <c r="BD2" i="10"/>
  <c r="G5" i="10"/>
  <c r="E2" i="10"/>
  <c r="I5" i="10"/>
  <c r="BC2" i="10"/>
  <c r="AJ2" i="10"/>
  <c r="X5" i="10"/>
  <c r="AV2" i="10"/>
  <c r="AV8" i="10"/>
  <c r="AV9" i="10"/>
  <c r="AS2" i="10"/>
  <c r="BB2" i="10"/>
  <c r="Q5" i="10"/>
  <c r="AZ2" i="10"/>
  <c r="O5" i="10"/>
  <c r="BA2" i="10"/>
  <c r="AY2" i="10"/>
  <c r="N5" i="10"/>
  <c r="AX2" i="10"/>
  <c r="A2" i="10"/>
  <c r="B5" i="10"/>
  <c r="B2" i="10"/>
  <c r="C5" i="10"/>
  <c r="C2" i="10"/>
  <c r="F5" i="10"/>
  <c r="D2" i="10"/>
  <c r="H5" i="10"/>
  <c r="F2" i="10"/>
  <c r="K5" i="10"/>
  <c r="G2" i="10"/>
  <c r="L5" i="10"/>
  <c r="H2" i="10"/>
  <c r="M5" i="10"/>
  <c r="I2" i="10"/>
  <c r="R5" i="10"/>
  <c r="J2" i="10"/>
  <c r="S5" i="10"/>
  <c r="K2" i="10"/>
  <c r="U5" i="10"/>
  <c r="L2" i="10"/>
  <c r="V5" i="10"/>
  <c r="M2" i="10"/>
  <c r="W5" i="10"/>
  <c r="N2" i="10"/>
  <c r="Z5" i="10"/>
  <c r="O2" i="10"/>
  <c r="Y5" i="10"/>
  <c r="P2" i="10"/>
  <c r="Q2" i="10"/>
  <c r="AC5" i="10"/>
  <c r="R2" i="10"/>
  <c r="AB5" i="10"/>
  <c r="S2" i="10"/>
  <c r="T2" i="10"/>
  <c r="AE5" i="10"/>
  <c r="U2" i="10"/>
  <c r="AF5" i="10"/>
  <c r="X2" i="10"/>
  <c r="Y2" i="10"/>
  <c r="Z2" i="10"/>
  <c r="AK5" i="10"/>
  <c r="AB2" i="10"/>
  <c r="AN5" i="10"/>
  <c r="AC2" i="10"/>
  <c r="AD2" i="10"/>
  <c r="AP5" i="10"/>
  <c r="AI2" i="10"/>
  <c r="AR5" i="10"/>
  <c r="AP2" i="10"/>
  <c r="AQ2" i="10"/>
  <c r="BB5" i="10"/>
  <c r="AR2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V2" i="10"/>
  <c r="AG5" i="10"/>
  <c r="F10" i="2"/>
  <c r="R11" i="2"/>
  <c r="F12" i="2"/>
  <c r="F13" i="2"/>
  <c r="A5" i="10"/>
  <c r="A9" i="10"/>
  <c r="BC5" i="10"/>
  <c r="BA5" i="10"/>
  <c r="F11" i="2"/>
  <c r="A10" i="10"/>
  <c r="A13" i="10"/>
  <c r="A16" i="10"/>
  <c r="A14" i="10"/>
  <c r="A12" i="10"/>
  <c r="A11" i="10"/>
  <c r="A15" i="10"/>
  <c r="A17" i="10"/>
</calcChain>
</file>

<file path=xl/sharedStrings.xml><?xml version="1.0" encoding="utf-8"?>
<sst xmlns="http://schemas.openxmlformats.org/spreadsheetml/2006/main" count="927" uniqueCount="665">
  <si>
    <t>FECHA</t>
  </si>
  <si>
    <t>TIPO</t>
  </si>
  <si>
    <t xml:space="preserve">ESCUELA </t>
  </si>
  <si>
    <t>NOMBRE DEL POSTGRADO</t>
  </si>
  <si>
    <t xml:space="preserve">RADICADO DE PROYECTO </t>
  </si>
  <si>
    <t xml:space="preserve">TITULO PROYECTO </t>
  </si>
  <si>
    <t xml:space="preserve">CELULAR </t>
  </si>
  <si>
    <t xml:space="preserve">FECHA DE GRADO </t>
  </si>
  <si>
    <t xml:space="preserve">UNIVERSIDAD </t>
  </si>
  <si>
    <t>ID - UPB</t>
  </si>
  <si>
    <t>COORDINADOR DEL GRUPO</t>
  </si>
  <si>
    <t xml:space="preserve">TIPO DE POSTGRADO  </t>
  </si>
  <si>
    <t xml:space="preserve">TIPO DE PRODUCTO </t>
  </si>
  <si>
    <t xml:space="preserve">DESCRIPCION </t>
  </si>
  <si>
    <t>CANTIDAD</t>
  </si>
  <si>
    <t xml:space="preserve">FECHA PACTADA DE ENTREGA </t>
  </si>
  <si>
    <t>NOMBRES Y APELLIDOS COMPLETOS</t>
  </si>
  <si>
    <t>BARRIO</t>
  </si>
  <si>
    <t>CIUDAD</t>
  </si>
  <si>
    <t>NACIONALIDAD</t>
  </si>
  <si>
    <t>PROGRAMA</t>
  </si>
  <si>
    <t xml:space="preserve">DATOS PERSONALES </t>
  </si>
  <si>
    <t>HORAS A LA SEMANA</t>
  </si>
  <si>
    <t>INICIO</t>
  </si>
  <si>
    <t>FIN</t>
  </si>
  <si>
    <t>ESPACIO PARA INCLUIR UNA FOTO DIGITAL (POR FAVOR RESPETE LOS ESPACIOS</t>
  </si>
  <si>
    <t>Arquitectura y Diseño</t>
  </si>
  <si>
    <t>Ciencias de la Salud</t>
  </si>
  <si>
    <t>Ciencias Estratégicas</t>
  </si>
  <si>
    <t>Ciencias Sociales</t>
  </si>
  <si>
    <t>Derecho y Ciencias Políticas</t>
  </si>
  <si>
    <t>Educación y Pedagogía</t>
  </si>
  <si>
    <t>Formación Avanzada</t>
  </si>
  <si>
    <t>Ingenierías</t>
  </si>
  <si>
    <t>Teología, Filosofía y Humanidades</t>
  </si>
  <si>
    <t xml:space="preserve">ARQUITECTURA  </t>
  </si>
  <si>
    <t xml:space="preserve">DISEÑO DE VESTUARIO  </t>
  </si>
  <si>
    <t xml:space="preserve">DISEÑO GRÁFICO  </t>
  </si>
  <si>
    <t xml:space="preserve">DISEÑO INDUSTRIAL  </t>
  </si>
  <si>
    <t xml:space="preserve">ENFERMERÍA  </t>
  </si>
  <si>
    <t xml:space="preserve">MEDICINA  </t>
  </si>
  <si>
    <t xml:space="preserve">ADMINISTRACIÓN DE EMPRESAS  </t>
  </si>
  <si>
    <t xml:space="preserve">ECONOMÍA Y DESARROLLO  </t>
  </si>
  <si>
    <t xml:space="preserve">COMUNICACIÓN SOCIAL  </t>
  </si>
  <si>
    <t xml:space="preserve">PSICOLOGÍA  </t>
  </si>
  <si>
    <t xml:space="preserve">PUBLICIDAD  </t>
  </si>
  <si>
    <t xml:space="preserve">TRABAJO SOCIAL  </t>
  </si>
  <si>
    <t xml:space="preserve">CIENCIAS POLÍTICAS  </t>
  </si>
  <si>
    <t xml:space="preserve">DERECHO  </t>
  </si>
  <si>
    <t xml:space="preserve">EDUCACIÓN ARTÍSTICA  </t>
  </si>
  <si>
    <t xml:space="preserve">EDUCACIÓN BÁSICA  </t>
  </si>
  <si>
    <t xml:space="preserve">EDUCACIÓN BÁSICA SEMIPRESENCIAL  </t>
  </si>
  <si>
    <t xml:space="preserve">ETNOEDUCACIÓN  </t>
  </si>
  <si>
    <t xml:space="preserve">INGENIERÍA AERONÁUTICA  </t>
  </si>
  <si>
    <t xml:space="preserve">INGENIERÍA AGROINDUSTRIAL  </t>
  </si>
  <si>
    <t xml:space="preserve">INGENIERÍA DE TELECOMUNICACIONES  </t>
  </si>
  <si>
    <t xml:space="preserve">INGENIERÍA ELÉCTRICA  </t>
  </si>
  <si>
    <t xml:space="preserve">INGENIERÍA ELECTRÓNICA  </t>
  </si>
  <si>
    <t xml:space="preserve">INGENIERÍA INDUSTRIAL  </t>
  </si>
  <si>
    <t xml:space="preserve">INGENIERÍA INFORMÁTICA  </t>
  </si>
  <si>
    <t xml:space="preserve">INGENIERÍA MECÁNICA  </t>
  </si>
  <si>
    <t xml:space="preserve">INGENIERÍA QUÍMICA  </t>
  </si>
  <si>
    <t xml:space="preserve">INGENIERÍA TEXTIL  </t>
  </si>
  <si>
    <t>INSTITUTO DE ENERGÍA Y TERMODINÁMICA</t>
  </si>
  <si>
    <t>INSTITUTO DE DOCTRINA SOCIAL</t>
  </si>
  <si>
    <t>INSTITUTO DE MATRIMONIO Y FAMILIA</t>
  </si>
  <si>
    <t>INSTITUTO DE CULTURA Y ESPIRITUALIDAD</t>
  </si>
  <si>
    <t xml:space="preserve">EDUCACIÓN RELIGIOSA  </t>
  </si>
  <si>
    <t xml:space="preserve">FILOSOFÍA  </t>
  </si>
  <si>
    <t xml:space="preserve">LICENCIATURA EN FILOSOFÍA  </t>
  </si>
  <si>
    <t xml:space="preserve">LICENCIATURA EN FILOSOFÍA Y LETRAS  </t>
  </si>
  <si>
    <t xml:space="preserve">TEOLOGÍA  </t>
  </si>
  <si>
    <t xml:space="preserve">TEOLOGÍA Y PASTORAL  </t>
  </si>
  <si>
    <t>OTRA FACULTADO O GRUPO</t>
  </si>
  <si>
    <t>Producto_Nombre</t>
  </si>
  <si>
    <t>Diseño</t>
  </si>
  <si>
    <t>Recursos Electrónicos</t>
  </si>
  <si>
    <t>Normas</t>
  </si>
  <si>
    <t>Prototipos</t>
  </si>
  <si>
    <t>Metodología/Procedimiento</t>
  </si>
  <si>
    <t>Nuevas Creaciones</t>
  </si>
  <si>
    <t>Material Audiovisual</t>
  </si>
  <si>
    <t>Cursos/Programas</t>
  </si>
  <si>
    <t>Tesis o Trabajo de Grado</t>
  </si>
  <si>
    <t>Otros</t>
  </si>
  <si>
    <t xml:space="preserve">Domicilio </t>
  </si>
  <si>
    <t>Expedicion CC</t>
  </si>
  <si>
    <t xml:space="preserve">DOCUMENTO DE IDENTIFICACIÓN </t>
  </si>
  <si>
    <t xml:space="preserve">DIRECCIÓN </t>
  </si>
  <si>
    <t xml:space="preserve">LUGAR DE EXPEDICIÓN </t>
  </si>
  <si>
    <t xml:space="preserve">PROFESIÓN </t>
  </si>
  <si>
    <t xml:space="preserve">GRUPO DE INVESTIGACIÓN </t>
  </si>
  <si>
    <t xml:space="preserve">CORREO ELECTRÓNICO </t>
  </si>
  <si>
    <t xml:space="preserve"> DEDICACIÓN </t>
  </si>
  <si>
    <t xml:space="preserve">FINANCIACIÓN </t>
  </si>
  <si>
    <t xml:space="preserve">DESCRIPCIÓN </t>
  </si>
  <si>
    <t xml:space="preserve">INFORMACIÓN DEL GRUPO </t>
  </si>
  <si>
    <t xml:space="preserve">INFORMACIÓN POSTGRADO </t>
  </si>
  <si>
    <t>al ciento por ciento (100%)</t>
  </si>
  <si>
    <t>al ochenta por ciento  (80%)</t>
  </si>
  <si>
    <t>al veinte por ciento (20%)</t>
  </si>
  <si>
    <t>al cincuenta por ciento (50%)</t>
  </si>
  <si>
    <t>al veinticinco por ciento (25%)</t>
  </si>
  <si>
    <t>al setenta y cinco por ciento (75%)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</si>
  <si>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</si>
  <si>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</si>
  <si>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</si>
  <si>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</si>
  <si>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</si>
  <si>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</si>
  <si>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</si>
  <si>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</si>
  <si>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</si>
  <si>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</si>
  <si>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</si>
  <si>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</si>
  <si>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 cuarto de tiempo</t>
  </si>
  <si>
    <t xml:space="preserve">tiempo completo </t>
  </si>
  <si>
    <t>medio tiempo</t>
  </si>
  <si>
    <t>Interna</t>
  </si>
  <si>
    <t xml:space="preserve">TELÉFONO </t>
  </si>
  <si>
    <t>N° DE SEMESTRES DEL POSTGRADO</t>
  </si>
  <si>
    <t>Externa</t>
  </si>
  <si>
    <t>Por favor diligenciar la totalidad de los espacios, toda la información es necesaria y de carácter obligatorio</t>
  </si>
  <si>
    <t>MODALIDAD PASANTÍA</t>
  </si>
  <si>
    <t>TIENE VINCULACION LABORAL CON LA UNIVERSIDAD</t>
  </si>
  <si>
    <t>CUAL</t>
  </si>
  <si>
    <t xml:space="preserve">SEMILLEROS </t>
  </si>
  <si>
    <t xml:space="preserve">PROYECTO DE INVESTIGACION </t>
  </si>
  <si>
    <t>JOVEN INVESTIGADOR COLCIENCIAS</t>
  </si>
  <si>
    <t>RADICADO</t>
  </si>
  <si>
    <t>GRUPO</t>
  </si>
  <si>
    <t>S01- S. CIBIOT</t>
  </si>
  <si>
    <t>S02 - S Agroindustrial</t>
  </si>
  <si>
    <t>S03 - S Culturama</t>
  </si>
  <si>
    <t>S04 - S SIFAM</t>
  </si>
  <si>
    <t>S05 - S SIUR</t>
  </si>
  <si>
    <t>S06 - S Termofluidos</t>
  </si>
  <si>
    <t>S07 - S Economia De Mllin. Y Ant.</t>
  </si>
  <si>
    <t>S08 - S Etica</t>
  </si>
  <si>
    <t>S09 - S STI</t>
  </si>
  <si>
    <t>S10 - S EDCS</t>
  </si>
  <si>
    <t>S11 - S SITEC</t>
  </si>
  <si>
    <t>S12 - S EUREKA</t>
  </si>
  <si>
    <t>S13 - S DEMIURGO</t>
  </si>
  <si>
    <t>S14 - S Audio Dinamico</t>
  </si>
  <si>
    <t>S15 - S Emprendedores UPB</t>
  </si>
  <si>
    <t>S16 - S Mercadeo</t>
  </si>
  <si>
    <t>S17 - S Hombre de Arena</t>
  </si>
  <si>
    <t>S18 - S Ciencias Experimentales</t>
  </si>
  <si>
    <t>S20 - S A+D</t>
  </si>
  <si>
    <t>S21 - S Nuevos Materiales</t>
  </si>
  <si>
    <t>S22 - S Periodismo y Cultura</t>
  </si>
  <si>
    <t>S23 - S Perelec Virtual</t>
  </si>
  <si>
    <t>S24 - S Psicoterapia CCM</t>
  </si>
  <si>
    <t>S25 - S Interacciones</t>
  </si>
  <si>
    <t>S26 - S Simulación y Metodos Numericos</t>
  </si>
  <si>
    <t>S27 - S Famillia</t>
  </si>
  <si>
    <t>S28 - S Escritura y Experiencia Poética</t>
  </si>
  <si>
    <t>S29 - S Pueblos Diversos</t>
  </si>
  <si>
    <t>S30 - S Pulpa y Papel</t>
  </si>
  <si>
    <t>S31 - S TyD de Energía</t>
  </si>
  <si>
    <t>S32 - S Hermes</t>
  </si>
  <si>
    <t>S33 - S Estudios Clásicos y Semíticos</t>
  </si>
  <si>
    <t>S34 - S Aeronáutica</t>
  </si>
  <si>
    <t>S35 - S Habitantes de la calle</t>
  </si>
  <si>
    <t>S36 - S Periodismo Público</t>
  </si>
  <si>
    <t>S37 - Investigaciones Ambientales</t>
  </si>
  <si>
    <t>S38 - S Territorio</t>
  </si>
  <si>
    <t>S39 - S Cuidado</t>
  </si>
  <si>
    <t>S40 - S EDIAR</t>
  </si>
  <si>
    <t>S41 - S Ciencia y Cognición</t>
  </si>
  <si>
    <t xml:space="preserve">S42 - S Microelectronica </t>
  </si>
  <si>
    <t>S43 - S Estudios Internacionales</t>
  </si>
  <si>
    <t>S44 - S Refrigeracion</t>
  </si>
  <si>
    <t>S45 - S DATA MINING</t>
  </si>
  <si>
    <t>S46 - S Consumer lab</t>
  </si>
  <si>
    <t>S47 - S Comunicación Organizacional</t>
  </si>
  <si>
    <t>S48 - S Entorno</t>
  </si>
  <si>
    <t>S49 - S Gestión Humana</t>
  </si>
  <si>
    <t>S50 - S Historia Empresarial</t>
  </si>
  <si>
    <t>S51 - S Óptico</t>
  </si>
  <si>
    <t>S52 - S Mercados de Capitales</t>
  </si>
  <si>
    <t>S53 - S PEEA</t>
  </si>
  <si>
    <t>S54 - S Morfolab</t>
  </si>
  <si>
    <t>S55 - S Computadora e Informática</t>
  </si>
  <si>
    <t>S56 - ERGO</t>
  </si>
  <si>
    <t>S57 - SPC</t>
  </si>
  <si>
    <t>S58 - PDS</t>
  </si>
  <si>
    <t>S59 - Lengua y Cultura</t>
  </si>
  <si>
    <t>S60 - Trafico</t>
  </si>
  <si>
    <t>S61 - THL</t>
  </si>
  <si>
    <t>S62 - Educacion en Ciencias</t>
  </si>
  <si>
    <t>S63 - SED</t>
  </si>
  <si>
    <t>S64 - BASICO</t>
  </si>
  <si>
    <t>S65 - Formacion Docente</t>
  </si>
  <si>
    <t>S66 - SINI</t>
  </si>
  <si>
    <t>S67 - Proxurb</t>
  </si>
  <si>
    <t>S68 - Kairologia y Derecho Penal</t>
  </si>
  <si>
    <t>S69 - Semillero DESC</t>
  </si>
  <si>
    <t>S70 - SEDEP</t>
  </si>
  <si>
    <t>S71 - RYS</t>
  </si>
  <si>
    <t>S72 - Teoria de los Actos Propios</t>
  </si>
  <si>
    <t>S73 - SEPI</t>
  </si>
  <si>
    <t>S74 - SIBA</t>
  </si>
  <si>
    <t>S75 - SIMA</t>
  </si>
  <si>
    <t>S76 - Mariposario</t>
  </si>
  <si>
    <t>S77 - Thi</t>
  </si>
  <si>
    <t>Artículo publicable</t>
  </si>
  <si>
    <t>Monografía o trabajo de grado.</t>
  </si>
  <si>
    <t>Dirección Tesis o Trabajo de Grado en pregrado</t>
  </si>
  <si>
    <t>Libros o capítulos de libro</t>
  </si>
  <si>
    <t>Ponencias en eventos científicos o académicos</t>
  </si>
  <si>
    <t>Artículo publicado</t>
  </si>
  <si>
    <t>Mapa geográfico geo referenciado</t>
  </si>
  <si>
    <t>Coordinar un semillero</t>
  </si>
  <si>
    <t>HA PARTICIPADO EN:</t>
  </si>
  <si>
    <t>TIENE TÍTULO DE POSTGRADO</t>
  </si>
  <si>
    <t>cuatro semestres</t>
  </si>
  <si>
    <t>dos semestres</t>
  </si>
  <si>
    <t>tres semestres</t>
  </si>
  <si>
    <t>cinco semestres</t>
  </si>
  <si>
    <t>10 y 20</t>
  </si>
  <si>
    <t xml:space="preserve">100% de la matrícula </t>
  </si>
  <si>
    <t xml:space="preserve">FECHA DE NACIMIENTO </t>
  </si>
  <si>
    <t xml:space="preserve">Elaborado por Luz Mery Herrera Galeano                         </t>
  </si>
  <si>
    <t>Como mínimo debe comprometer dos (2) productos</t>
  </si>
  <si>
    <t>Enviarlo via correo electronico a formacion.investigativa@upb.edu.co</t>
  </si>
  <si>
    <t>FECHAS DE INICIO DE LA PASANTIA</t>
  </si>
  <si>
    <t>Cedula de ciudadania</t>
  </si>
  <si>
    <t>ID-Universidad Pontificia Bolivariana</t>
  </si>
  <si>
    <t xml:space="preserve">Nombre Completo </t>
  </si>
  <si>
    <t>Origen del documento</t>
  </si>
  <si>
    <t>CORREO ELECTRÓNICO 1</t>
  </si>
  <si>
    <t>CELULAR 1</t>
  </si>
  <si>
    <t xml:space="preserve">DEDICACIÓN </t>
  </si>
  <si>
    <t>AÑO</t>
  </si>
  <si>
    <t>SEMESTRES APROBADOS</t>
  </si>
  <si>
    <t>semestre 1</t>
  </si>
  <si>
    <t xml:space="preserve">cedula </t>
  </si>
  <si>
    <t>VALOR SEMESTRE</t>
  </si>
  <si>
    <t>RATIFICACIÓN 2</t>
  </si>
  <si>
    <t>RATIFICACIÓN 3</t>
  </si>
  <si>
    <t>ACTA DE TERMINACIÓN Y LIQUIDACIÓN</t>
  </si>
  <si>
    <t>OBSERVACIONES</t>
  </si>
  <si>
    <t>Numero semestres 2013</t>
  </si>
  <si>
    <t>semilleros</t>
  </si>
  <si>
    <t>joven</t>
  </si>
  <si>
    <t xml:space="preserve">EPS </t>
  </si>
  <si>
    <t>PENSIÓN</t>
  </si>
  <si>
    <t>NOMBRE TUTOR</t>
  </si>
  <si>
    <t>CÉDULA TUTOR</t>
  </si>
  <si>
    <t>WT_RECID</t>
  </si>
  <si>
    <t xml:space="preserve">FIRMÓ RATIFICACIÓN </t>
  </si>
  <si>
    <t xml:space="preserve">Estado actual </t>
  </si>
  <si>
    <t>valor semestre
2013</t>
  </si>
  <si>
    <t xml:space="preserve">fuente de financiación </t>
  </si>
  <si>
    <t xml:space="preserve">número de convenio </t>
  </si>
  <si>
    <t xml:space="preserve">Obseravaciones </t>
  </si>
  <si>
    <t>Edad</t>
  </si>
  <si>
    <t>ONDAS</t>
  </si>
  <si>
    <t>FACULTAD</t>
  </si>
  <si>
    <t xml:space="preserve">DIRECCIÓN ESTUDIANTE </t>
  </si>
  <si>
    <t>EPS</t>
  </si>
  <si>
    <t>Ciudad_dirección</t>
  </si>
  <si>
    <t>Vigente</t>
  </si>
  <si>
    <t xml:space="preserve">Beca del 100% </t>
  </si>
  <si>
    <t xml:space="preserve">Beca del 15% </t>
  </si>
  <si>
    <t xml:space="preserve">Beca del 25% </t>
  </si>
  <si>
    <t>15% de la matrícula</t>
  </si>
  <si>
    <t xml:space="preserve">25% de la matricula </t>
  </si>
  <si>
    <t>NINGUNA EPS</t>
  </si>
  <si>
    <t>ALIANSALUD ENTIDAD PROMOTORA DE SALUD S.A.</t>
  </si>
  <si>
    <t>SALUD TOTAL E P S</t>
  </si>
  <si>
    <t>CAFESALUD EPS</t>
  </si>
  <si>
    <t>SANITAS E P S</t>
  </si>
  <si>
    <t>ISS E P S</t>
  </si>
  <si>
    <t>UNIMEC E P S</t>
  </si>
  <si>
    <t>COMPENSAR E P S</t>
  </si>
  <si>
    <t>COMFENALCO ANTIOQUIA E P S</t>
  </si>
  <si>
    <t>EPS SURA</t>
  </si>
  <si>
    <t>COLSEGUROS E P S</t>
  </si>
  <si>
    <t>COMFENALCO VALLE E P S</t>
  </si>
  <si>
    <t>SALUDCOOP E P S</t>
  </si>
  <si>
    <t>HUMANA VIVIR S A E P S</t>
  </si>
  <si>
    <t>SALUD COLPATRIA E P S</t>
  </si>
  <si>
    <t>COOMEVA E P S</t>
  </si>
  <si>
    <t>E P S FAMISANAR LTDA</t>
  </si>
  <si>
    <t>S O S E P S (OCCIDENTAL DE SALUD)</t>
  </si>
  <si>
    <t>RISARALDA E P S</t>
  </si>
  <si>
    <t>CAPRECOM E P S</t>
  </si>
  <si>
    <t>CONVIDA E P S</t>
  </si>
  <si>
    <t>CRUZ BLANCA E P S</t>
  </si>
  <si>
    <t>CAJANAL E P S</t>
  </si>
  <si>
    <t>CAPRESOCA E P S</t>
  </si>
  <si>
    <t>SOLSALUD E P S</t>
  </si>
  <si>
    <t>BARRANQUILLA SANA E P S</t>
  </si>
  <si>
    <t>CALISALUD E P S</t>
  </si>
  <si>
    <t>E P S DE CALDAS S A</t>
  </si>
  <si>
    <t>E P S CONDOR S A</t>
  </si>
  <si>
    <t>SELVASALUD S A E P S</t>
  </si>
  <si>
    <t>COMFENALCO QUINDIO</t>
  </si>
  <si>
    <t>SALUDVIDA EPS</t>
  </si>
  <si>
    <t>SALUD COLOMBIA - REGIMEN CONTRIBUTIVO</t>
  </si>
  <si>
    <t>RED SALUD</t>
  </si>
  <si>
    <t>SSS EMPRESAS PUBLICAS  DE MED SERVICIOS MEDICOS</t>
  </si>
  <si>
    <t>NUEVA EPS S.A</t>
  </si>
  <si>
    <t>MULTIMÉDICAS EPS</t>
  </si>
  <si>
    <t>GOLDEN GROUP S.A ENTIDAD PROMOTORA DE SALUD</t>
  </si>
  <si>
    <t>EPS PROGRAMA DE SALUD U DE A</t>
  </si>
  <si>
    <t>EPS COLPATRIA</t>
  </si>
  <si>
    <t>MUNICIPIO DE MEDELLIN</t>
  </si>
  <si>
    <t>SISTEMA UNIVERSITARIO DE SALUD</t>
  </si>
  <si>
    <t>UNISALUD</t>
  </si>
  <si>
    <t>FONDO PASIVO SOCIAL DE FERROCARRILES NACIONALES</t>
  </si>
  <si>
    <t>SAVIA SALUD ESP (COMFAMA)</t>
  </si>
  <si>
    <t>EMSSANAR E.S.S. - ASOC. MUTUAL SOLID. SALUD NARIÑO</t>
  </si>
  <si>
    <t>COMFABOY EPS-CCF DE BOYACÁ</t>
  </si>
  <si>
    <t>COMFACOR EPS-CCF DE CÓRDOBA</t>
  </si>
  <si>
    <t>CAJA DE COMPENSACIÓN FAMILIAR CAFAM EPS</t>
  </si>
  <si>
    <t>COMFAMILIAR DE LA GUAJIRA EPS-CCF</t>
  </si>
  <si>
    <t>COMFAMILIAR HUILA EPS-CCF</t>
  </si>
  <si>
    <t>COOSALUD E.S.S. COOP. SALUD Y DLLO INT. CARTAGENA</t>
  </si>
  <si>
    <t>COMFAMILIAR NARIÑO EPS-CCF</t>
  </si>
  <si>
    <t>COMFASUCRE EPS-CCF DE SUCRE</t>
  </si>
  <si>
    <t>COMFACUNDI-CCF DE CUNDINAMARCA</t>
  </si>
  <si>
    <t>CAJACOPI ATLANTICO - CCF</t>
  </si>
  <si>
    <t>ASMET SALUD - ASOCIACIÓN MUTUAL LA ESPERANZA</t>
  </si>
  <si>
    <t>AMBUQ - ASOC. MUTUAL BARRIOS UNIDOS QUIBDÓ E.S.S.</t>
  </si>
  <si>
    <t>ECOOPSOS-ENTIDAD COOPERATIVA SOLIDARIA DE SALUD</t>
  </si>
  <si>
    <t>COLSUBSIDIO EPS - CAJA CBIANA DE SUBSIDIO FAMILIAR</t>
  </si>
  <si>
    <t>COMFACHOCO-CCF DEL CHOCÓ</t>
  </si>
  <si>
    <t>COMPARTA - COOPERATIVA DE SALUD COMUNITARIA</t>
  </si>
  <si>
    <t>ASOCIACIÓN MUTUAL SER EMPRESA SOLIDARIA SALUD ESS</t>
  </si>
  <si>
    <t>DUSAKAWI-ASOCIACIÓN CABILDOS INDÍGENAS DEL CESAR</t>
  </si>
  <si>
    <t>MANEXKA - ASOC.CABILDOS INDÍG. RESGUARDO ZENÚ</t>
  </si>
  <si>
    <t>A.I.C-ASOCIACIÓN INDPIGENA DEL CAUCA</t>
  </si>
  <si>
    <t>ANAS WAYUU - ENTIDAD PROMOTORA DE SALUD</t>
  </si>
  <si>
    <t>ENTIDAD PROMOTORA DE SALUD MALLAMAS EPSI</t>
  </si>
  <si>
    <t>PIJAOSALUD EPSI - ENTIDAD PROMTORA DE SALUD</t>
  </si>
  <si>
    <t>CAPITAL SALUD EPSS S.A.S.</t>
  </si>
  <si>
    <t>SERVICIO MEDICO Y ODONTOLOGICO EAAB-ESP</t>
  </si>
  <si>
    <t>FOSYGA</t>
  </si>
  <si>
    <r>
      <rPr>
        <b/>
        <sz val="14"/>
        <color indexed="8"/>
        <rFont val="Arial"/>
        <family val="2"/>
      </rPr>
      <t>HOJA DE VIDA ASPIRANTE A BECA DE FORMACIÓN INVESTIGATIVA</t>
    </r>
    <r>
      <rPr>
        <b/>
        <sz val="11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Código: II-FO-520</t>
    </r>
    <r>
      <rPr>
        <sz val="8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Versión:6</t>
    </r>
  </si>
  <si>
    <t>PRODUCTOS A ENTREGAR POR EL BECARIO</t>
  </si>
  <si>
    <t>FECHA DE NACIMIENTO</t>
  </si>
  <si>
    <t>PENSION</t>
  </si>
  <si>
    <t>CEDULA TUTOR</t>
  </si>
  <si>
    <t>fecha de nacimiento</t>
  </si>
  <si>
    <t xml:space="preserve">Dia/mes/año </t>
  </si>
  <si>
    <t>tutor</t>
  </si>
  <si>
    <t xml:space="preserve">CODIGO </t>
  </si>
  <si>
    <t>numero de documento</t>
  </si>
  <si>
    <t xml:space="preserve">tipo de estrategia </t>
  </si>
  <si>
    <t>CONSECUTIVO</t>
  </si>
  <si>
    <t>tipo de identificacion</t>
  </si>
  <si>
    <t>fecha denacimiento</t>
  </si>
  <si>
    <t>Lugar de nacimiento</t>
  </si>
  <si>
    <t>riesgo de seguridad laboral</t>
  </si>
  <si>
    <t>promedio acomulado</t>
  </si>
  <si>
    <t>Nombre del tutor</t>
  </si>
  <si>
    <t>CELULAR del tutor</t>
  </si>
  <si>
    <t>CORREO ELECTRÓNICO del tutor</t>
  </si>
  <si>
    <t>facultad</t>
  </si>
  <si>
    <t>facultad del postgrado</t>
  </si>
  <si>
    <t>MODALIDAD de beca</t>
  </si>
  <si>
    <t>cuidad deireccion</t>
  </si>
  <si>
    <t>firmo convenio</t>
  </si>
  <si>
    <t>duracion del convenio</t>
  </si>
  <si>
    <t>objeto del convenio</t>
  </si>
  <si>
    <t>partes del convenio</t>
  </si>
  <si>
    <t xml:space="preserve">proyecto </t>
  </si>
  <si>
    <t>AUX. SOSTENIMIENTO</t>
  </si>
  <si>
    <t xml:space="preserve">duracion del sostenimiento </t>
  </si>
  <si>
    <t>valor total</t>
  </si>
  <si>
    <t>valor por la entidad</t>
  </si>
  <si>
    <t xml:space="preserve">valor UPB </t>
  </si>
  <si>
    <t>meses ejecutados</t>
  </si>
  <si>
    <t>valor ejecutado hasta el momento</t>
  </si>
  <si>
    <t>% costo laboral upb</t>
  </si>
  <si>
    <t>aumento salarial por año</t>
  </si>
  <si>
    <t>tipo de convocatoria</t>
  </si>
  <si>
    <t>Convocatoria</t>
  </si>
  <si>
    <t>PASANTE</t>
  </si>
  <si>
    <t xml:space="preserve">N° CUENTA BANCARIA </t>
  </si>
  <si>
    <t xml:space="preserve">ENTIDAD BANCARIA </t>
  </si>
  <si>
    <t xml:space="preserve">TIPO DE CUENTA </t>
  </si>
  <si>
    <t>IT</t>
  </si>
  <si>
    <t>AIP</t>
  </si>
  <si>
    <t xml:space="preserve">PM o D </t>
  </si>
  <si>
    <t>IF</t>
  </si>
  <si>
    <t>CCTO</t>
  </si>
  <si>
    <t>SECCIONAL</t>
  </si>
  <si>
    <t>AREA DEL CONOCIMIENTO</t>
  </si>
  <si>
    <t>FORMA DE VINCULACION</t>
  </si>
  <si>
    <t>NOTA FINAL</t>
  </si>
  <si>
    <t>ID OFERTA</t>
  </si>
  <si>
    <t>ENTIDAD RECEPTORA</t>
  </si>
  <si>
    <t>INSTALACION</t>
  </si>
  <si>
    <t>codigo</t>
  </si>
  <si>
    <t>semestre actual aprobado</t>
  </si>
  <si>
    <t xml:space="preserve">periodo actual aprobado </t>
  </si>
  <si>
    <t xml:space="preserve">tipo de identificacion </t>
  </si>
  <si>
    <t>PROMEDIO</t>
  </si>
  <si>
    <t>NUMERO DE DOCUMENTO</t>
  </si>
  <si>
    <t>ID-UNIVERSIDAD PONTIFICIA BOLIVARIANA</t>
  </si>
  <si>
    <t xml:space="preserve">TIPO DE ESTRATEGIA </t>
  </si>
  <si>
    <t xml:space="preserve">NOMBRE COMPLETO </t>
  </si>
  <si>
    <t>TIPO DE IDENTIFICACION</t>
  </si>
  <si>
    <t>ORIGEN DEL DOCUMENTO</t>
  </si>
  <si>
    <t>LUGAR DE NACIMIENTO</t>
  </si>
  <si>
    <t>RIESGO DE SEGURIDAD LABORAL</t>
  </si>
  <si>
    <t>PROMEDIO ACOMULADO SEMESTRAL</t>
  </si>
  <si>
    <t>NOMBRE DEL TUTOR</t>
  </si>
  <si>
    <t>CELULAR DEL TUTOR</t>
  </si>
  <si>
    <t>CORREO ELECTRÓNICO DEL TUTOR</t>
  </si>
  <si>
    <t>FACULTAD DEL POSTGRADO</t>
  </si>
  <si>
    <t>DEDICACIÓN SEMESTRES PARA LA BECA</t>
  </si>
  <si>
    <t>AÑO DE LA SOLICITUD</t>
  </si>
  <si>
    <t>INICIO DE LA BECA</t>
  </si>
  <si>
    <t>FIN DE LA BECA</t>
  </si>
  <si>
    <t>MODALIDAD DE BECA</t>
  </si>
  <si>
    <t>CUIDAD DE DIRECCIÓN</t>
  </si>
  <si>
    <t>RADICADO DE PROYECTO (OBLIGATORIO)</t>
  </si>
  <si>
    <t>FINANCIACIÓN DEL PROYECTO (INTERNO/EXTERNO)</t>
  </si>
  <si>
    <t xml:space="preserve">ESTADO ACTUAL </t>
  </si>
  <si>
    <t xml:space="preserve">INTERNO </t>
  </si>
  <si>
    <t xml:space="preserve">FUENTE DE FINANCIACIÓN </t>
  </si>
  <si>
    <t>FIRMO CONVENIO</t>
  </si>
  <si>
    <t>Iinterno</t>
  </si>
  <si>
    <t xml:space="preserve">NÚMERO DE CONVENIO </t>
  </si>
  <si>
    <t>DURACION DEL CONVENIO</t>
  </si>
  <si>
    <t>OBJETO DEL CONVENIO</t>
  </si>
  <si>
    <t>PARTES DEL CONVENIO</t>
  </si>
  <si>
    <t>NUMERO SEMESTRES 2013</t>
  </si>
  <si>
    <t>SEMILLEROS (experiencia)</t>
  </si>
  <si>
    <t>PROYECTO (experiencia)</t>
  </si>
  <si>
    <t>JOVEN (experiencia)</t>
  </si>
  <si>
    <t>ONDAS (experiencia)</t>
  </si>
  <si>
    <t xml:space="preserve">DURACION DEL SOSTENIMIENTO </t>
  </si>
  <si>
    <t>VALOR TOTAL</t>
  </si>
  <si>
    <t>VALOR POR LA ENTIDAD</t>
  </si>
  <si>
    <t xml:space="preserve">VALOR UPB </t>
  </si>
  <si>
    <t>MESES EJECUTADOS</t>
  </si>
  <si>
    <t>VALOR EJECUTADO HASTA EL MOMENTO</t>
  </si>
  <si>
    <t>% COSTO LABORAL UPB</t>
  </si>
  <si>
    <t>AUMENTO SALARIAL POR AÑO</t>
  </si>
  <si>
    <t>TIPO DE CONVOCATORIA</t>
  </si>
  <si>
    <t>CONVOCATORIA</t>
  </si>
  <si>
    <t>N° CUENTA BANCARIA  (si aplica)</t>
  </si>
  <si>
    <t>ENTIDAD BANCARIA (si aplica)</t>
  </si>
  <si>
    <t>TIPO DE CUENTA (si aplica)</t>
  </si>
  <si>
    <t xml:space="preserve">PM O D </t>
  </si>
  <si>
    <t>CODIGO</t>
  </si>
  <si>
    <t>SEMESTRE ACTUAL APROBADO</t>
  </si>
  <si>
    <t xml:space="preserve">PERIODO ACTUAL APROBADO </t>
  </si>
  <si>
    <t>OBSERVACIONES  DE LA BECA</t>
  </si>
  <si>
    <t xml:space="preserve">BECA </t>
  </si>
  <si>
    <t xml:space="preserve">NUMERO DE CUENTA </t>
  </si>
  <si>
    <t xml:space="preserve">Diligencie este espacio si dentro de la estrategía seleccionada va a recibir auxilio de sostenimiento </t>
  </si>
  <si>
    <t xml:space="preserve">Seleccione la estrategia a la que se postula </t>
  </si>
  <si>
    <t>Semilleros</t>
  </si>
  <si>
    <t>Doctorado</t>
  </si>
  <si>
    <t>Estancias post Doctorales</t>
  </si>
  <si>
    <t>Becarios de formación Investigativa</t>
  </si>
  <si>
    <t>SM</t>
  </si>
  <si>
    <t>JI</t>
  </si>
  <si>
    <t>BC</t>
  </si>
  <si>
    <t>Jovenes Investigadores Colciencias</t>
  </si>
  <si>
    <t>Jovenes Investigadores Colciencias con Maestría</t>
  </si>
  <si>
    <t>JIM</t>
  </si>
  <si>
    <t>Jovenes Investigadores con financiación de un externo</t>
  </si>
  <si>
    <t>JIE</t>
  </si>
  <si>
    <t>Jovenes Investigadores Pregrado</t>
  </si>
  <si>
    <t>JIP</t>
  </si>
  <si>
    <t>DC</t>
  </si>
  <si>
    <t>EPD</t>
  </si>
  <si>
    <t xml:space="preserve">Tiempo completo </t>
  </si>
  <si>
    <t>20 Horas</t>
  </si>
  <si>
    <t>120 horas por semestre</t>
  </si>
  <si>
    <t>DEDICACIÓN NECESARIA</t>
  </si>
  <si>
    <t xml:space="preserve">observación de la beca </t>
  </si>
  <si>
    <t>a convenir con el coordinador</t>
  </si>
  <si>
    <t>INFORMACIÓN DOCENTE TUTOR</t>
  </si>
  <si>
    <t>Tipo</t>
  </si>
  <si>
    <t>Producto</t>
  </si>
  <si>
    <t>Productos de Actividades relacionadas con la Formación de Recurso Humano</t>
  </si>
  <si>
    <t xml:space="preserve">Dirección de trabajo de grado de maestría </t>
  </si>
  <si>
    <t>Dirección de Tesis Doctoral</t>
  </si>
  <si>
    <t>Dirección de Trabajo de pregrado</t>
  </si>
  <si>
    <t xml:space="preserve">Productos resultado de actividades de generación de nuevo conocimiento </t>
  </si>
  <si>
    <r>
      <t>Artículo publicado en revista especializada ÍNDICE BIBLIOGRÁFICO PUBLINDEX </t>
    </r>
    <r>
      <rPr>
        <strike/>
        <sz val="10"/>
        <color rgb="FFFF0000"/>
        <rFont val="Calibri"/>
        <family val="2"/>
      </rPr>
      <t> </t>
    </r>
    <r>
      <rPr>
        <sz val="10"/>
        <color rgb="FF000000"/>
        <rFont val="Calibri"/>
        <family val="2"/>
      </rPr>
      <t>A1</t>
    </r>
  </si>
  <si>
    <t>Artículo publicado en revista especializada ÍNDICE BIBLIOGRÁFICO PUBLINDEX A2</t>
  </si>
  <si>
    <t>Artículo publicado en revista especializada ÍNDICE BIBLIOGRÁFICO PUBLINDEX B</t>
  </si>
  <si>
    <t>Artículo publicado en revista especializada ÍNDICE BIBLIOGRÁFICO PUBLINDEX C</t>
  </si>
  <si>
    <t>Artículo publicado en revista especializada Q1</t>
  </si>
  <si>
    <t>Artículo publicado en revista especializada Q2</t>
  </si>
  <si>
    <t>Artículo publicado en revista especializada Q3</t>
  </si>
  <si>
    <t>Artículo publicado en revista especializada Q4</t>
  </si>
  <si>
    <t xml:space="preserve">Capítulo de libro resultado de investigación </t>
  </si>
  <si>
    <t xml:space="preserve">Libro completo resultado de investigación </t>
  </si>
  <si>
    <t>Patente de invención o Patente de modelo de utilidad</t>
  </si>
  <si>
    <t>Obra o creación  Efímera*</t>
  </si>
  <si>
    <t>Obra o creación  permanente*</t>
  </si>
  <si>
    <t>Obra o creación  procesual*</t>
  </si>
  <si>
    <t>Nueva Variedad Vegetal</t>
  </si>
  <si>
    <t xml:space="preserve">Productos Resultados de Actividades de Apropiación Social del Conocimiento </t>
  </si>
  <si>
    <t>Edición de : Libro  Anales  Catálogo  Compilación Enciclopedia  Revista</t>
  </si>
  <si>
    <r>
      <t>Evento Científico</t>
    </r>
    <r>
      <rPr>
        <sz val="11"/>
        <color theme="1"/>
        <rFont val="Arial Narrow"/>
        <family val="2"/>
      </rPr>
      <t xml:space="preserve"> **</t>
    </r>
    <r>
      <rPr>
        <sz val="10"/>
        <color rgb="FF000000"/>
        <rFont val="Calibri"/>
        <family val="2"/>
      </rPr>
      <t>ORGANIZADOR</t>
    </r>
  </si>
  <si>
    <t xml:space="preserve">Evento Científico PRESENTACIÓN DE TRABAJO </t>
  </si>
  <si>
    <t>Evento Científico PÓSTER</t>
  </si>
  <si>
    <t>Evento Científico Capítulo en memoria con ISSN o ISBN</t>
  </si>
  <si>
    <t>Informe final de investigación</t>
  </si>
  <si>
    <t>Red de conocimiento especializado</t>
  </si>
  <si>
    <t>Generación de contenido Impreso (Cartilla, boletín o Manual)</t>
  </si>
  <si>
    <t>Generación de contenido Multimedia- Programa en radio o TV (Entrevista, Mesa redonda O Comentarios)</t>
  </si>
  <si>
    <t>Generación de contenido Virtual (Página Web, Portal, Micro sitio, Aplicativo o Blog)</t>
  </si>
  <si>
    <t xml:space="preserve">Estrategia de Comunicación del conocimiento </t>
  </si>
  <si>
    <t>Estrategia pedagógica para el fomento a la CTI***</t>
  </si>
  <si>
    <t>Espacio/ Evento de participación ciudadana****</t>
  </si>
  <si>
    <t>Participación ciudadana en proyectos de CTI*****</t>
  </si>
  <si>
    <t>Otro tipo de publicación divulgativa (Epílogo, Introducción y prólogo)</t>
  </si>
  <si>
    <t>Otro artículo publicado – Divulgación</t>
  </si>
  <si>
    <t>Otro libro publicado</t>
  </si>
  <si>
    <t>Otro capítulo publicado</t>
  </si>
  <si>
    <t>Traducción</t>
  </si>
  <si>
    <t xml:space="preserve">Productos resultados de Actividades de Desarrollo Tecnológico e Innovación </t>
  </si>
  <si>
    <t>Diseño Industrial</t>
  </si>
  <si>
    <t>Planta Piloto</t>
  </si>
  <si>
    <t xml:space="preserve">Esquema de trazado de Circuito integrado </t>
  </si>
  <si>
    <t xml:space="preserve">Innovación de proceso o procedimiento </t>
  </si>
  <si>
    <t xml:space="preserve">Innovación Generada de la gestión empresarial </t>
  </si>
  <si>
    <t xml:space="preserve">Producto Tecnológico Gen Clonado </t>
  </si>
  <si>
    <t xml:space="preserve">Producto Tecnológico Base de Datos de referencia para investigación </t>
  </si>
  <si>
    <t xml:space="preserve">Producto Tecnológico Colección biológica de referencia con información sistematizada </t>
  </si>
  <si>
    <t>Prototipo</t>
  </si>
  <si>
    <t xml:space="preserve">Regulación Norma Reglamento </t>
  </si>
  <si>
    <t xml:space="preserve">Software </t>
  </si>
  <si>
    <t>Spin Off</t>
  </si>
  <si>
    <t>Productos adicionales - Impacto social</t>
  </si>
  <si>
    <t>Metodologías de aproximación a actores sociales estratégicos</t>
  </si>
  <si>
    <t>Metodología de intervención social en el territorio</t>
  </si>
  <si>
    <t>Metodologías de Validación de propuestas con actores sociales e institucionales</t>
  </si>
  <si>
    <t>Mapa de actores sociales (Redes sociales)</t>
  </si>
  <si>
    <t>Documento Borrador Formulación Política Pública (sin aprobar)</t>
  </si>
  <si>
    <t>PAFR</t>
  </si>
  <si>
    <t>PAGNC</t>
  </si>
  <si>
    <t>PAASC</t>
  </si>
  <si>
    <t>PADTI</t>
  </si>
  <si>
    <t>PAIS</t>
  </si>
  <si>
    <t>última modificación abril 2017</t>
  </si>
  <si>
    <t>Grupo de Investigación  Desarrollo y Aplicación en Telecomunicaciones e Informática</t>
  </si>
  <si>
    <t xml:space="preserve">Grupo de Investigación en Bioingeniería </t>
  </si>
  <si>
    <t xml:space="preserve">Centro de Familia </t>
  </si>
  <si>
    <t>Unidad de Transferencia Servicios y Asesorias en Comunicación</t>
  </si>
  <si>
    <t>Uniidad de Tranferencia y Asesorías en Educación</t>
  </si>
  <si>
    <t xml:space="preserve">Grupo de Investigación en Automática y Diseño </t>
  </si>
  <si>
    <t xml:space="preserve">Centro de Estudios y de Investigación  en Biotecnología </t>
  </si>
  <si>
    <t>Grupo de Investigación  de Energia y Termodinámica</t>
  </si>
  <si>
    <t>Grupo de Investigaciónes Ambientales</t>
  </si>
  <si>
    <t xml:space="preserve">Grupo de Investigación es  sobre Nuevos Materiales </t>
  </si>
  <si>
    <t xml:space="preserve">Unidad de Transferencia en Asesoría y Servicios Sociales </t>
  </si>
  <si>
    <t>Grupo de Investigación  en Sistemas Aplicados a la Industria</t>
  </si>
  <si>
    <t xml:space="preserve">Grupo de Investigación en Transmisión y Distribución de Energia </t>
  </si>
  <si>
    <t xml:space="preserve">Unidad de Asesoria en Salud </t>
  </si>
  <si>
    <t>Grupo de Invstigación en Ingenieria Aeroespacial</t>
  </si>
  <si>
    <t xml:space="preserve">Grupo de Investigación  en Gestion de la Comunicación </t>
  </si>
  <si>
    <t>Centro de Investigación , desarrollo y calidad en refrigeración y climatización</t>
  </si>
  <si>
    <t>Grupo de Investigación  en Cuidado Crítico</t>
  </si>
  <si>
    <t xml:space="preserve">Grupo de Investigación en Diseño de Vestuario y Textiles </t>
  </si>
  <si>
    <t xml:space="preserve">Grupo de Investigación  en Microelectrónica </t>
  </si>
  <si>
    <t>Grupo de Investigación  Epilión</t>
  </si>
  <si>
    <t xml:space="preserve">Grupo de Investigación  en Familia </t>
  </si>
  <si>
    <t xml:space="preserve">Grupo de Investigación  en Psiquiatría de Enlace </t>
  </si>
  <si>
    <t xml:space="preserve">Grupo de Investigación  Sobre Estudios Críticos </t>
  </si>
  <si>
    <t xml:space="preserve">Grupo de Investigación en Dermatología </t>
  </si>
  <si>
    <t xml:space="preserve">Grupo de Investigación  en Dolor y Cuidado Paliativo </t>
  </si>
  <si>
    <t>Grupo de Investigación en Dinámica Cardiovascular</t>
  </si>
  <si>
    <t xml:space="preserve">Grupo de Investigación en Estudios Empresariales </t>
  </si>
  <si>
    <t>Grupo de Investigación en Desarrollo Humano ANTHROPOS</t>
  </si>
  <si>
    <t xml:space="preserve">Grupo de Investigacion en Gestion de la Tecnologia y la Innovacion </t>
  </si>
  <si>
    <t xml:space="preserve">Grupo de investigación en Psicologia: Sujeto, Sociedad y Trabajo </t>
  </si>
  <si>
    <t xml:space="preserve">Grupo de Investigación Teología, Religion y Cultura </t>
  </si>
  <si>
    <t xml:space="preserve">Grupo de Investigación en Educación en Ambientes Virtuales </t>
  </si>
  <si>
    <t xml:space="preserve">Grupo de Investigacio en Comunicación Urbana </t>
  </si>
  <si>
    <t>Grupo de Investigación Pulpa y Papel</t>
  </si>
  <si>
    <t>Grupo de Investigación de Óptica y Espectroscopía</t>
  </si>
  <si>
    <t xml:space="preserve"> Grupo de Investigación Arquitectura, Urbanismo y Paisaje </t>
  </si>
  <si>
    <t>Grupo de Ivestigacion en Ginecología y Obstetricia</t>
  </si>
  <si>
    <t xml:space="preserve">Grupo de Investigación Pedagogía y Didácticas de los Saberes </t>
  </si>
  <si>
    <t>Grupo de Investigación de oftalmología</t>
  </si>
  <si>
    <t xml:space="preserve">Grupo de Investigación  de Estudios en Diseño </t>
  </si>
  <si>
    <t xml:space="preserve">Grupo de Investigación Estudios Politicos </t>
  </si>
  <si>
    <t xml:space="preserve">Grupo de Investigación en Derecho </t>
  </si>
  <si>
    <t>Grupo de Investigacion Mercado y Libertad</t>
  </si>
  <si>
    <t xml:space="preserve">Grupo de Investigaciones Agroindustriales </t>
  </si>
  <si>
    <t xml:space="preserve">Gupo de Investigación en Lengua y Cultura </t>
  </si>
  <si>
    <t>Grupo de Investigación en Medicina Interna</t>
  </si>
  <si>
    <t>Micología Médica y Experimental</t>
  </si>
  <si>
    <t>Unidad de Inmunología Clínica y Reumatología- Unir- Clínica Universitaria Bolivariana</t>
  </si>
  <si>
    <t xml:space="preserve">Grupo de Investigación en Salud Publica </t>
  </si>
  <si>
    <t>Grupo de Investigación En etica y Bioética</t>
  </si>
  <si>
    <t>Grupo de Investigación en Matematicas</t>
  </si>
  <si>
    <t xml:space="preserve">Grupo de Investigación en Diseño Grafico </t>
  </si>
  <si>
    <t>Emoción, Cognición y Comportamiento</t>
  </si>
  <si>
    <t xml:space="preserve">Grupo de Investigación Biologia de Sistemas </t>
  </si>
  <si>
    <t>Grupo de Investigación en Proyectos, Programas y Portafolios</t>
  </si>
  <si>
    <t>Instituto de Estudios Metropolitanos</t>
  </si>
  <si>
    <t xml:space="preserve">Grupo de Investigación en Trabajo Social </t>
  </si>
  <si>
    <t xml:space="preserve">G.I Optimación Matematica de Procesos </t>
  </si>
  <si>
    <t xml:space="preserve">Grupo de Investigación de Investigación en Sistema y Control Penal </t>
  </si>
  <si>
    <t>Semillero Culturama Observatorio de Cultura Material</t>
  </si>
  <si>
    <t>Medicina SIFAM</t>
  </si>
  <si>
    <t>Semillero de Termofluidos y Conversión de Energía</t>
  </si>
  <si>
    <t>Semillero Observatorio de la Economía de Medellín y Antioquia</t>
  </si>
  <si>
    <t xml:space="preserve">Semillero de Investigación en Estudios Técnicos para la Arquitectura </t>
  </si>
  <si>
    <t>Semillero Emprendedores UPB</t>
  </si>
  <si>
    <t>Semillero El Hombre de Arena</t>
  </si>
  <si>
    <t>Semillero de Automática y Diseño</t>
  </si>
  <si>
    <t>Semillero de Nuevos Materiales</t>
  </si>
  <si>
    <t>Semillero en Familia</t>
  </si>
  <si>
    <t>Semillero Pulpa y Papel</t>
  </si>
  <si>
    <t>Semillero de Investigaciones Ambientales</t>
  </si>
  <si>
    <t>Grupo de Investigación en Territorio</t>
  </si>
  <si>
    <t>Semillero de Investigación Ciencia y Cognición</t>
  </si>
  <si>
    <t>Semillero de Investigación en Microelectrónica y Ciencias de la Computación</t>
  </si>
  <si>
    <t>Semillero de Centro de Investigación de Información Data Mining Mercadológico</t>
  </si>
  <si>
    <t>Semillero Consumer Lab (Laboratorio del consumidor)</t>
  </si>
  <si>
    <t>Semillero de Comunicación Organizacional</t>
  </si>
  <si>
    <t>Semillero Entorno</t>
  </si>
  <si>
    <t>Semillero en Historia Empresarial y Pensamiento</t>
  </si>
  <si>
    <t>Semillero de Investigación en Mercado de Capitales</t>
  </si>
  <si>
    <t>Semillero de Investigación en Ergonomía y Diseño</t>
  </si>
  <si>
    <t>Semillero de Investigación en Productividad y Callidad</t>
  </si>
  <si>
    <t>Semillero en Educacion PDS</t>
  </si>
  <si>
    <t>Semillero Lengua y Cultura</t>
  </si>
  <si>
    <t>Semillero Integrado de Educación en Ciencias</t>
  </si>
  <si>
    <t>Semillero de Economía del Desarrollo</t>
  </si>
  <si>
    <t>Semillero Grupo de Negocios Internacionales</t>
  </si>
  <si>
    <t>Semillero Derecho Constitucional</t>
  </si>
  <si>
    <t>Semillero en Responsabilidad y Seguros</t>
  </si>
  <si>
    <t>Semillero de Investigacion Marinilla</t>
  </si>
  <si>
    <t>Semillero de Investigación en Textiles</t>
  </si>
  <si>
    <t xml:space="preserve">Centro de Atención Psicológica </t>
  </si>
  <si>
    <t>Centro de Prácticas y Proyección Social</t>
  </si>
  <si>
    <t>Centro de Producción Audiovisual CPA</t>
  </si>
  <si>
    <t>Unidad de Asesorias y Servicio de Facultad de Trabajo</t>
  </si>
  <si>
    <t>Unidad de Educación y Pedagogía</t>
  </si>
  <si>
    <t>Unidad de Servicios en Salud</t>
  </si>
  <si>
    <t>Centro de Ciencia basica</t>
  </si>
  <si>
    <t>Centro de Humanidades</t>
  </si>
  <si>
    <t>Centro de Imagen</t>
  </si>
  <si>
    <t>Centro de Materiales MATERFAD</t>
  </si>
  <si>
    <t>Centro de Desarrollo Empresarial</t>
  </si>
  <si>
    <t xml:space="preserve">Instituto para el Matrimonio y la Familia </t>
  </si>
  <si>
    <t>Neurociencias, Dolor y Cuidado Paliativo</t>
  </si>
  <si>
    <t>Semillero Cuidado de la Salud</t>
  </si>
  <si>
    <t xml:space="preserve">Grupo de Investigación en Cuidado </t>
  </si>
  <si>
    <t>Epimeleia</t>
  </si>
  <si>
    <t>Unidad de Bacteriología y Microbacterias CIB-UPB</t>
  </si>
  <si>
    <t>Unidad de nuevos Materiales</t>
  </si>
  <si>
    <t>Semillero de Investigación en Tráfico de Datos</t>
  </si>
  <si>
    <t>Semillero en Gestión Humana</t>
  </si>
  <si>
    <t>Campus Creativo</t>
  </si>
  <si>
    <t>codigo del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</si>
</sst>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Wingdings"/>
      <charset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4D4D4D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6"/>
      <color rgb="FFFF8181"/>
      <name val="Arial Narrow"/>
      <family val="2"/>
    </font>
    <font>
      <b/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trike/>
      <sz val="10"/>
      <color rgb="FFFF0000"/>
      <name val="Calibri"/>
      <family val="2"/>
    </font>
    <font>
      <sz val="10"/>
      <color theme="1"/>
      <name val="Calibri"/>
      <family val="2"/>
    </font>
    <font>
      <b/>
      <sz val="8"/>
      <color rgb="FF4D4D4D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1" fillId="3" borderId="15" applyNumberFormat="0" applyAlignment="0" applyProtection="0"/>
    <xf numFmtId="0" fontId="12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204">
    <xf numFmtId="0" fontId="0" fillId="0" borderId="0" xfId="0"/>
    <xf numFmtId="0" fontId="14" fillId="0" borderId="0" xfId="6" applyFont="1"/>
    <xf numFmtId="0" fontId="0" fillId="0" borderId="2" xfId="0" applyBorder="1"/>
    <xf numFmtId="0" fontId="15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Protection="1"/>
    <xf numFmtId="0" fontId="15" fillId="4" borderId="0" xfId="0" applyFont="1" applyFill="1" applyBorder="1"/>
    <xf numFmtId="0" fontId="1" fillId="2" borderId="3" xfId="8" applyFont="1" applyFill="1" applyBorder="1" applyAlignment="1">
      <alignment horizontal="center"/>
    </xf>
    <xf numFmtId="0" fontId="1" fillId="0" borderId="1" xfId="8" applyFont="1" applyFill="1" applyBorder="1" applyAlignment="1">
      <alignment wrapText="1"/>
    </xf>
    <xf numFmtId="0" fontId="16" fillId="4" borderId="2" xfId="0" applyFont="1" applyFill="1" applyBorder="1"/>
    <xf numFmtId="0" fontId="0" fillId="5" borderId="2" xfId="0" applyFill="1" applyBorder="1"/>
    <xf numFmtId="0" fontId="0" fillId="6" borderId="0" xfId="0" applyFill="1" applyProtection="1"/>
    <xf numFmtId="0" fontId="0" fillId="0" borderId="0" xfId="0" applyProtection="1"/>
    <xf numFmtId="0" fontId="17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</xf>
    <xf numFmtId="0" fontId="0" fillId="7" borderId="0" xfId="0" applyFill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13" fillId="0" borderId="5" xfId="0" applyFont="1" applyBorder="1" applyProtection="1"/>
    <xf numFmtId="0" fontId="13" fillId="0" borderId="0" xfId="0" applyFont="1" applyBorder="1" applyProtection="1"/>
    <xf numFmtId="0" fontId="13" fillId="0" borderId="6" xfId="0" applyFont="1" applyBorder="1" applyProtection="1"/>
    <xf numFmtId="0" fontId="13" fillId="0" borderId="0" xfId="0" applyFont="1" applyBorder="1" applyAlignment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8" fillId="0" borderId="0" xfId="0" applyFont="1" applyProtection="1"/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13" fillId="0" borderId="0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22" fillId="4" borderId="4" xfId="10" applyFont="1" applyFill="1" applyBorder="1" applyAlignment="1" applyProtection="1"/>
    <xf numFmtId="0" fontId="23" fillId="0" borderId="0" xfId="0" applyFont="1" applyProtection="1"/>
    <xf numFmtId="0" fontId="13" fillId="0" borderId="0" xfId="0" applyFont="1" applyAlignment="1">
      <alignment horizontal="center" vertical="center" wrapText="1"/>
    </xf>
    <xf numFmtId="3" fontId="0" fillId="0" borderId="0" xfId="0" applyNumberFormat="1"/>
    <xf numFmtId="14" fontId="0" fillId="0" borderId="0" xfId="0" applyNumberFormat="1"/>
    <xf numFmtId="0" fontId="13" fillId="5" borderId="0" xfId="0" applyFont="1" applyFill="1" applyAlignment="1">
      <alignment horizontal="center" vertical="center" wrapText="1"/>
    </xf>
    <xf numFmtId="0" fontId="0" fillId="5" borderId="0" xfId="0" applyFill="1"/>
    <xf numFmtId="0" fontId="13" fillId="0" borderId="0" xfId="0" applyFont="1" applyProtection="1"/>
    <xf numFmtId="0" fontId="13" fillId="0" borderId="5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17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8" borderId="0" xfId="0" applyFont="1" applyFill="1" applyAlignment="1">
      <alignment horizontal="center" wrapText="1"/>
    </xf>
    <xf numFmtId="0" fontId="25" fillId="0" borderId="0" xfId="0" applyFont="1"/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" fontId="24" fillId="0" borderId="0" xfId="0" applyNumberFormat="1" applyFont="1" applyAlignment="1">
      <alignment horizontal="center" vertical="center" wrapText="1"/>
    </xf>
    <xf numFmtId="0" fontId="24" fillId="10" borderId="0" xfId="0" applyFont="1" applyFill="1" applyAlignment="1">
      <alignment horizontal="center" vertical="center" wrapText="1"/>
    </xf>
    <xf numFmtId="0" fontId="0" fillId="0" borderId="0" xfId="0" applyNumberFormat="1"/>
    <xf numFmtId="1" fontId="0" fillId="0" borderId="0" xfId="0" applyNumberFormat="1"/>
    <xf numFmtId="0" fontId="0" fillId="11" borderId="0" xfId="0" applyFill="1" applyProtection="1"/>
    <xf numFmtId="14" fontId="0" fillId="0" borderId="0" xfId="0" applyNumberFormat="1" applyAlignment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14" fontId="0" fillId="0" borderId="0" xfId="0" applyNumberFormat="1"/>
    <xf numFmtId="3" fontId="0" fillId="0" borderId="0" xfId="0" applyNumberFormat="1"/>
    <xf numFmtId="0" fontId="0" fillId="12" borderId="0" xfId="0" applyFill="1"/>
    <xf numFmtId="0" fontId="34" fillId="0" borderId="2" xfId="0" applyFont="1" applyFill="1" applyBorder="1" applyAlignment="1">
      <alignment vertical="center"/>
    </xf>
    <xf numFmtId="17" fontId="34" fillId="0" borderId="2" xfId="0" applyNumberFormat="1" applyFont="1" applyFill="1" applyBorder="1" applyAlignment="1">
      <alignment vertical="center"/>
    </xf>
    <xf numFmtId="0" fontId="33" fillId="0" borderId="2" xfId="0" applyFont="1" applyFill="1" applyBorder="1" applyAlignment="1">
      <alignment vertical="center"/>
    </xf>
    <xf numFmtId="0" fontId="36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49" fontId="35" fillId="0" borderId="2" xfId="0" applyNumberFormat="1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13" fillId="0" borderId="7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0" fontId="0" fillId="0" borderId="14" xfId="0" applyBorder="1" applyProtection="1"/>
    <xf numFmtId="0" fontId="13" fillId="0" borderId="5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6" xfId="0" applyFont="1" applyBorder="1" applyAlignment="1" applyProtection="1">
      <alignment horizontal="right"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14" fillId="0" borderId="0" xfId="6" applyFont="1" applyAlignment="1">
      <alignment horizontal="center"/>
    </xf>
    <xf numFmtId="0" fontId="0" fillId="12" borderId="0" xfId="0" applyFill="1" applyAlignment="1">
      <alignment horizontal="center"/>
    </xf>
    <xf numFmtId="0" fontId="0" fillId="0" borderId="20" xfId="0" applyBorder="1" applyProtection="1"/>
    <xf numFmtId="0" fontId="39" fillId="14" borderId="25" xfId="0" applyFont="1" applyFill="1" applyBorder="1" applyAlignment="1">
      <alignment horizontal="center" vertical="center"/>
    </xf>
    <xf numFmtId="0" fontId="39" fillId="14" borderId="28" xfId="0" applyFont="1" applyFill="1" applyBorder="1" applyAlignment="1">
      <alignment horizontal="center" vertical="center"/>
    </xf>
    <xf numFmtId="0" fontId="0" fillId="0" borderId="36" xfId="0" applyBorder="1"/>
    <xf numFmtId="0" fontId="40" fillId="0" borderId="37" xfId="0" applyFont="1" applyBorder="1" applyAlignment="1">
      <alignment vertical="center"/>
    </xf>
    <xf numFmtId="0" fontId="40" fillId="0" borderId="37" xfId="0" applyFont="1" applyBorder="1" applyAlignment="1">
      <alignment vertical="center" wrapText="1"/>
    </xf>
    <xf numFmtId="0" fontId="40" fillId="15" borderId="37" xfId="0" applyFont="1" applyFill="1" applyBorder="1" applyAlignment="1">
      <alignment vertical="center"/>
    </xf>
    <xf numFmtId="0" fontId="40" fillId="15" borderId="37" xfId="0" applyFont="1" applyFill="1" applyBorder="1" applyAlignment="1">
      <alignment vertical="center" wrapText="1"/>
    </xf>
    <xf numFmtId="0" fontId="42" fillId="0" borderId="37" xfId="0" applyFont="1" applyBorder="1" applyAlignment="1">
      <alignment vertical="center" wrapText="1"/>
    </xf>
    <xf numFmtId="0" fontId="42" fillId="0" borderId="37" xfId="0" applyFont="1" applyBorder="1" applyAlignment="1">
      <alignment vertical="center"/>
    </xf>
    <xf numFmtId="0" fontId="39" fillId="0" borderId="38" xfId="0" applyFont="1" applyBorder="1" applyAlignment="1">
      <alignment vertical="center" wrapText="1"/>
    </xf>
    <xf numFmtId="0" fontId="39" fillId="0" borderId="36" xfId="0" applyFont="1" applyBorder="1" applyAlignment="1">
      <alignment vertical="center" wrapText="1"/>
    </xf>
    <xf numFmtId="0" fontId="42" fillId="0" borderId="28" xfId="0" applyFont="1" applyBorder="1" applyAlignment="1">
      <alignment vertical="center"/>
    </xf>
    <xf numFmtId="0" fontId="0" fillId="0" borderId="0" xfId="0" applyFill="1" applyBorder="1"/>
    <xf numFmtId="0" fontId="33" fillId="0" borderId="39" xfId="0" applyFont="1" applyFill="1" applyBorder="1" applyAlignment="1">
      <alignment vertical="center"/>
    </xf>
    <xf numFmtId="0" fontId="27" fillId="9" borderId="2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/>
    </xf>
    <xf numFmtId="0" fontId="13" fillId="0" borderId="6" xfId="0" applyFont="1" applyBorder="1" applyAlignment="1" applyProtection="1">
      <alignment horizontal="right"/>
    </xf>
    <xf numFmtId="0" fontId="13" fillId="0" borderId="4" xfId="0" applyFont="1" applyBorder="1" applyAlignment="1" applyProtection="1">
      <alignment horizontal="right"/>
    </xf>
    <xf numFmtId="0" fontId="27" fillId="3" borderId="2" xfId="9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26" fillId="0" borderId="0" xfId="0" applyFont="1" applyAlignment="1" applyProtection="1">
      <alignment horizontal="center" vertical="center"/>
    </xf>
    <xf numFmtId="0" fontId="27" fillId="9" borderId="13" xfId="0" applyFont="1" applyFill="1" applyBorder="1" applyAlignment="1" applyProtection="1">
      <alignment horizontal="center" vertical="center"/>
      <protection locked="0"/>
    </xf>
    <xf numFmtId="0" fontId="27" fillId="9" borderId="12" xfId="0" applyFont="1" applyFill="1" applyBorder="1" applyAlignment="1" applyProtection="1">
      <alignment horizontal="center" vertical="center"/>
      <protection locked="0"/>
    </xf>
    <xf numFmtId="0" fontId="27" fillId="9" borderId="14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3" fillId="0" borderId="6" xfId="0" applyFont="1" applyBorder="1" applyAlignment="1" applyProtection="1">
      <alignment horizontal="right" vertical="top"/>
    </xf>
    <xf numFmtId="0" fontId="24" fillId="5" borderId="2" xfId="0" applyFont="1" applyFill="1" applyBorder="1" applyAlignment="1" applyProtection="1">
      <alignment horizontal="center" vertical="center"/>
    </xf>
    <xf numFmtId="0" fontId="27" fillId="9" borderId="10" xfId="0" applyFont="1" applyFill="1" applyBorder="1" applyAlignment="1" applyProtection="1">
      <alignment horizontal="center"/>
      <protection locked="0"/>
    </xf>
    <xf numFmtId="0" fontId="27" fillId="9" borderId="4" xfId="0" applyFont="1" applyFill="1" applyBorder="1" applyAlignment="1" applyProtection="1">
      <alignment horizontal="center"/>
      <protection locked="0"/>
    </xf>
    <xf numFmtId="0" fontId="27" fillId="9" borderId="11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/>
    </xf>
    <xf numFmtId="0" fontId="0" fillId="13" borderId="2" xfId="0" applyFill="1" applyBorder="1" applyAlignment="1" applyProtection="1">
      <alignment horizontal="center"/>
    </xf>
    <xf numFmtId="0" fontId="13" fillId="0" borderId="5" xfId="0" applyFont="1" applyBorder="1" applyAlignment="1" applyProtection="1">
      <alignment horizontal="right"/>
    </xf>
    <xf numFmtId="0" fontId="10" fillId="9" borderId="13" xfId="1" applyFill="1" applyBorder="1" applyAlignment="1" applyProtection="1">
      <alignment horizontal="center"/>
      <protection locked="0"/>
    </xf>
    <xf numFmtId="0" fontId="10" fillId="9" borderId="12" xfId="1" applyFill="1" applyBorder="1" applyAlignment="1" applyProtection="1">
      <alignment horizontal="center"/>
      <protection locked="0"/>
    </xf>
    <xf numFmtId="0" fontId="10" fillId="9" borderId="14" xfId="1" applyFill="1" applyBorder="1" applyAlignment="1" applyProtection="1">
      <alignment horizontal="center"/>
      <protection locked="0"/>
    </xf>
    <xf numFmtId="0" fontId="27" fillId="9" borderId="13" xfId="0" applyFont="1" applyFill="1" applyBorder="1" applyAlignment="1" applyProtection="1">
      <alignment horizontal="center"/>
      <protection locked="0"/>
    </xf>
    <xf numFmtId="0" fontId="27" fillId="9" borderId="12" xfId="0" applyFont="1" applyFill="1" applyBorder="1" applyAlignment="1" applyProtection="1">
      <alignment horizontal="center"/>
      <protection locked="0"/>
    </xf>
    <xf numFmtId="0" fontId="27" fillId="9" borderId="14" xfId="0" applyFont="1" applyFill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left"/>
    </xf>
    <xf numFmtId="3" fontId="27" fillId="9" borderId="13" xfId="0" applyNumberFormat="1" applyFont="1" applyFill="1" applyBorder="1" applyAlignment="1" applyProtection="1">
      <alignment horizontal="center" vertical="center"/>
      <protection locked="0"/>
    </xf>
    <xf numFmtId="3" fontId="27" fillId="9" borderId="12" xfId="0" applyNumberFormat="1" applyFont="1" applyFill="1" applyBorder="1" applyAlignment="1" applyProtection="1">
      <alignment horizontal="center" vertical="center"/>
      <protection locked="0"/>
    </xf>
    <xf numFmtId="3" fontId="27" fillId="9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9" fillId="3" borderId="32" xfId="9" applyFont="1" applyBorder="1" applyAlignment="1" applyProtection="1">
      <alignment horizontal="center"/>
      <protection locked="0"/>
    </xf>
    <xf numFmtId="0" fontId="29" fillId="3" borderId="33" xfId="9" applyFont="1" applyBorder="1" applyAlignment="1" applyProtection="1">
      <alignment horizontal="center"/>
      <protection locked="0"/>
    </xf>
    <xf numFmtId="0" fontId="30" fillId="0" borderId="5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center" vertical="center" wrapText="1"/>
    </xf>
    <xf numFmtId="0" fontId="26" fillId="0" borderId="8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horizontal="right" vertical="center"/>
    </xf>
    <xf numFmtId="0" fontId="27" fillId="9" borderId="29" xfId="0" applyFont="1" applyFill="1" applyBorder="1" applyAlignment="1" applyProtection="1">
      <alignment horizontal="center"/>
      <protection locked="0"/>
    </xf>
    <xf numFmtId="0" fontId="27" fillId="9" borderId="30" xfId="0" applyFont="1" applyFill="1" applyBorder="1" applyAlignment="1" applyProtection="1">
      <alignment horizontal="center"/>
      <protection locked="0"/>
    </xf>
    <xf numFmtId="0" fontId="27" fillId="9" borderId="31" xfId="0" applyFont="1" applyFill="1" applyBorder="1" applyAlignment="1" applyProtection="1">
      <alignment horizontal="center"/>
      <protection locked="0"/>
    </xf>
    <xf numFmtId="0" fontId="29" fillId="3" borderId="34" xfId="9" applyFont="1" applyBorder="1" applyAlignment="1" applyProtection="1">
      <alignment horizontal="center"/>
      <protection locked="0"/>
    </xf>
    <xf numFmtId="0" fontId="10" fillId="9" borderId="2" xfId="1" applyFill="1" applyBorder="1" applyAlignment="1" applyProtection="1">
      <alignment horizontal="center"/>
      <protection locked="0"/>
    </xf>
    <xf numFmtId="0" fontId="31" fillId="9" borderId="2" xfId="1" applyFont="1" applyFill="1" applyBorder="1" applyAlignment="1" applyProtection="1">
      <alignment horizontal="center"/>
      <protection locked="0"/>
    </xf>
    <xf numFmtId="0" fontId="27" fillId="3" borderId="15" xfId="9" applyFont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left"/>
    </xf>
    <xf numFmtId="0" fontId="13" fillId="0" borderId="5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14" fontId="27" fillId="3" borderId="21" xfId="9" applyNumberFormat="1" applyFont="1" applyBorder="1" applyAlignment="1" applyProtection="1">
      <alignment horizontal="center"/>
      <protection locked="0"/>
    </xf>
    <xf numFmtId="0" fontId="27" fillId="3" borderId="22" xfId="9" applyFont="1" applyBorder="1" applyAlignment="1" applyProtection="1">
      <alignment horizontal="center"/>
      <protection locked="0"/>
    </xf>
    <xf numFmtId="0" fontId="27" fillId="3" borderId="23" xfId="9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/>
    </xf>
    <xf numFmtId="0" fontId="13" fillId="0" borderId="4" xfId="0" applyFont="1" applyBorder="1" applyAlignment="1" applyProtection="1">
      <alignment horizontal="left"/>
    </xf>
    <xf numFmtId="0" fontId="13" fillId="0" borderId="11" xfId="0" applyFont="1" applyBorder="1" applyAlignment="1" applyProtection="1">
      <alignment horizontal="left"/>
    </xf>
    <xf numFmtId="0" fontId="13" fillId="0" borderId="10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7" fillId="9" borderId="13" xfId="0" applyFont="1" applyFill="1" applyBorder="1" applyAlignment="1" applyProtection="1">
      <alignment horizontal="center" vertical="center" wrapText="1"/>
      <protection locked="0"/>
    </xf>
    <xf numFmtId="0" fontId="27" fillId="9" borderId="12" xfId="0" applyFont="1" applyFill="1" applyBorder="1" applyAlignment="1" applyProtection="1">
      <alignment horizontal="center" vertical="center" wrapText="1"/>
      <protection locked="0"/>
    </xf>
    <xf numFmtId="0" fontId="27" fillId="9" borderId="14" xfId="0" applyFont="1" applyFill="1" applyBorder="1" applyAlignment="1" applyProtection="1">
      <alignment horizontal="center" vertical="center" wrapText="1"/>
      <protection locked="0"/>
    </xf>
    <xf numFmtId="14" fontId="27" fillId="9" borderId="13" xfId="0" applyNumberFormat="1" applyFont="1" applyFill="1" applyBorder="1" applyAlignment="1" applyProtection="1">
      <alignment horizontal="center" vertical="center"/>
      <protection locked="0"/>
    </xf>
    <xf numFmtId="0" fontId="12" fillId="4" borderId="0" xfId="10" applyFill="1" applyAlignment="1" applyProtection="1">
      <alignment horizontal="center"/>
    </xf>
    <xf numFmtId="0" fontId="28" fillId="4" borderId="8" xfId="0" applyFont="1" applyFill="1" applyBorder="1" applyAlignment="1" applyProtection="1">
      <alignment horizontal="center"/>
    </xf>
    <xf numFmtId="0" fontId="43" fillId="9" borderId="2" xfId="0" applyFont="1" applyFill="1" applyBorder="1" applyAlignment="1" applyProtection="1">
      <alignment vertical="top" wrapText="1"/>
    </xf>
    <xf numFmtId="0" fontId="24" fillId="5" borderId="13" xfId="0" applyFont="1" applyFill="1" applyBorder="1" applyAlignment="1" applyProtection="1">
      <alignment horizontal="center" vertical="center" wrapText="1"/>
    </xf>
    <xf numFmtId="0" fontId="24" fillId="5" borderId="12" xfId="0" applyFont="1" applyFill="1" applyBorder="1" applyAlignment="1" applyProtection="1">
      <alignment horizontal="center" vertical="center" wrapText="1"/>
    </xf>
    <xf numFmtId="0" fontId="24" fillId="5" borderId="14" xfId="0" applyFont="1" applyFill="1" applyBorder="1" applyAlignment="1" applyProtection="1">
      <alignment horizontal="center" vertical="center" wrapText="1"/>
    </xf>
    <xf numFmtId="0" fontId="24" fillId="5" borderId="13" xfId="0" applyFont="1" applyFill="1" applyBorder="1" applyAlignment="1" applyProtection="1">
      <alignment horizontal="center" vertical="center"/>
    </xf>
    <xf numFmtId="0" fontId="24" fillId="5" borderId="12" xfId="0" applyFont="1" applyFill="1" applyBorder="1" applyAlignment="1" applyProtection="1">
      <alignment horizontal="center" vertical="center"/>
    </xf>
    <xf numFmtId="0" fontId="24" fillId="5" borderId="14" xfId="0" applyFont="1" applyFill="1" applyBorder="1" applyAlignment="1" applyProtection="1">
      <alignment horizontal="center" vertical="center"/>
    </xf>
    <xf numFmtId="14" fontId="27" fillId="3" borderId="15" xfId="9" applyNumberFormat="1" applyFont="1" applyAlignment="1" applyProtection="1">
      <alignment horizontal="center"/>
      <protection locked="0"/>
    </xf>
    <xf numFmtId="165" fontId="27" fillId="3" borderId="17" xfId="3" applyNumberFormat="1" applyFont="1" applyFill="1" applyBorder="1" applyAlignment="1" applyProtection="1">
      <alignment horizontal="center"/>
      <protection locked="0"/>
    </xf>
    <xf numFmtId="165" fontId="27" fillId="3" borderId="18" xfId="3" applyNumberFormat="1" applyFont="1" applyFill="1" applyBorder="1" applyAlignment="1" applyProtection="1">
      <alignment horizontal="center"/>
      <protection locked="0"/>
    </xf>
    <xf numFmtId="165" fontId="27" fillId="3" borderId="19" xfId="3" applyNumberFormat="1" applyFont="1" applyFill="1" applyBorder="1" applyAlignment="1" applyProtection="1">
      <alignment horizontal="center"/>
      <protection locked="0"/>
    </xf>
    <xf numFmtId="0" fontId="0" fillId="13" borderId="26" xfId="0" applyFont="1" applyFill="1" applyBorder="1" applyAlignment="1" applyProtection="1">
      <alignment horizontal="center" vertical="center"/>
    </xf>
    <xf numFmtId="0" fontId="0" fillId="13" borderId="27" xfId="0" applyFont="1" applyFill="1" applyBorder="1" applyAlignment="1" applyProtection="1">
      <alignment horizontal="center" vertical="center"/>
    </xf>
    <xf numFmtId="0" fontId="0" fillId="13" borderId="28" xfId="0" applyFont="1" applyFill="1" applyBorder="1" applyAlignment="1" applyProtection="1">
      <alignment horizontal="center" vertical="center"/>
    </xf>
    <xf numFmtId="0" fontId="27" fillId="9" borderId="26" xfId="0" applyFont="1" applyFill="1" applyBorder="1" applyAlignment="1" applyProtection="1">
      <alignment horizontal="center"/>
    </xf>
    <xf numFmtId="0" fontId="27" fillId="9" borderId="27" xfId="0" applyFont="1" applyFill="1" applyBorder="1" applyAlignment="1" applyProtection="1">
      <alignment horizontal="center"/>
    </xf>
    <xf numFmtId="0" fontId="27" fillId="9" borderId="28" xfId="0" applyFont="1" applyFill="1" applyBorder="1" applyAlignment="1" applyProtection="1">
      <alignment horizontal="center"/>
    </xf>
    <xf numFmtId="14" fontId="27" fillId="9" borderId="13" xfId="0" applyNumberFormat="1" applyFont="1" applyFill="1" applyBorder="1" applyAlignment="1" applyProtection="1">
      <alignment horizontal="center"/>
      <protection locked="0"/>
    </xf>
    <xf numFmtId="14" fontId="27" fillId="9" borderId="12" xfId="0" applyNumberFormat="1" applyFont="1" applyFill="1" applyBorder="1" applyAlignment="1" applyProtection="1">
      <alignment horizontal="center"/>
      <protection locked="0"/>
    </xf>
    <xf numFmtId="14" fontId="27" fillId="9" borderId="14" xfId="0" applyNumberFormat="1" applyFont="1" applyFill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</xf>
    <xf numFmtId="0" fontId="13" fillId="9" borderId="2" xfId="0" applyFont="1" applyFill="1" applyBorder="1" applyAlignment="1" applyProtection="1">
      <alignment horizontal="center" vertical="center"/>
    </xf>
    <xf numFmtId="0" fontId="13" fillId="9" borderId="24" xfId="0" applyFont="1" applyFill="1" applyBorder="1" applyAlignment="1" applyProtection="1">
      <alignment horizontal="center" vertical="center"/>
    </xf>
    <xf numFmtId="0" fontId="13" fillId="9" borderId="2" xfId="11" applyFont="1" applyFill="1" applyBorder="1" applyAlignment="1" applyProtection="1">
      <alignment horizontal="left" vertical="center" wrapText="1"/>
      <protection locked="0"/>
    </xf>
  </cellXfs>
  <cellStyles count="21">
    <cellStyle name="Hipervínculo" xfId="1" builtinId="8"/>
    <cellStyle name="Hipervínculo 2" xfId="12"/>
    <cellStyle name="Hipervínculo 3" xfId="13"/>
    <cellStyle name="Millares 2" xfId="2"/>
    <cellStyle name="Millares 2 2" xfId="14"/>
    <cellStyle name="Moneda" xfId="3" builtinId="4"/>
    <cellStyle name="Moneda 2" xfId="15"/>
    <cellStyle name="Moneda 3" xfId="16"/>
    <cellStyle name="Moneda 4" xfId="17"/>
    <cellStyle name="Normal" xfId="0" builtinId="0"/>
    <cellStyle name="Normal 2" xfId="18"/>
    <cellStyle name="Normal 3" xfId="19"/>
    <cellStyle name="Normal 4" xfId="4"/>
    <cellStyle name="Normal 5" xfId="5"/>
    <cellStyle name="Normal 6" xfId="6"/>
    <cellStyle name="Normal 7" xfId="7"/>
    <cellStyle name="Normal 8" xfId="20"/>
    <cellStyle name="Normal_Hoja2" xfId="8"/>
    <cellStyle name="Salida" xfId="9" builtinId="21"/>
    <cellStyle name="Texto de advertencia" xfId="10" builtinId="11"/>
    <cellStyle name="Título 3" xfId="11" builtinId="18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161925</xdr:rowOff>
    </xdr:from>
    <xdr:to>
      <xdr:col>11</xdr:col>
      <xdr:colOff>142875</xdr:colOff>
      <xdr:row>4</xdr:row>
      <xdr:rowOff>76200</xdr:rowOff>
    </xdr:to>
    <xdr:pic>
      <xdr:nvPicPr>
        <xdr:cNvPr id="1420" name="Imagen 1" descr="logo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00050"/>
          <a:ext cx="1581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4</xdr:row>
      <xdr:rowOff>152400</xdr:rowOff>
    </xdr:from>
    <xdr:to>
      <xdr:col>10</xdr:col>
      <xdr:colOff>180975</xdr:colOff>
      <xdr:row>6</xdr:row>
      <xdr:rowOff>161925</xdr:rowOff>
    </xdr:to>
    <xdr:pic>
      <xdr:nvPicPr>
        <xdr:cNvPr id="1421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63" t="21877" r="9302" b="20216"/>
        <a:stretch>
          <a:fillRect/>
        </a:stretch>
      </xdr:blipFill>
      <xdr:spPr bwMode="auto">
        <a:xfrm>
          <a:off x="876300" y="1095375"/>
          <a:ext cx="1628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9:AL124"/>
  <sheetViews>
    <sheetView topLeftCell="A10" workbookViewId="0">
      <selection activeCell="B122" sqref="A10:B122"/>
    </sheetView>
  </sheetViews>
  <sheetFormatPr baseColWidth="10" defaultColWidth="11.42578125" defaultRowHeight="12.75" customHeight="1" x14ac:dyDescent="0.25"/>
  <cols>
    <col min="1" max="1" width="14.85546875" customWidth="1"/>
    <col min="4" max="4" width="33.5703125" customWidth="1"/>
    <col min="6" max="6" width="8.42578125" customWidth="1"/>
    <col min="7" max="7" width="36.7109375" customWidth="1"/>
    <col min="8" max="8" width="6.28515625" customWidth="1"/>
    <col min="10" max="10" width="8.5703125" customWidth="1"/>
    <col min="11" max="11" width="28.85546875" customWidth="1"/>
    <col min="12" max="12" width="4.28515625" customWidth="1"/>
    <col min="13" max="13" width="30" customWidth="1"/>
    <col min="14" max="14" width="32.140625" customWidth="1"/>
    <col min="16" max="16" width="4.7109375" customWidth="1"/>
    <col min="17" max="18" width="2.7109375" customWidth="1"/>
    <col min="19" max="19" width="7.5703125" customWidth="1"/>
    <col min="20" max="20" width="6.28515625" customWidth="1"/>
    <col min="21" max="21" width="19" bestFit="1" customWidth="1"/>
    <col min="22" max="22" width="4.7109375" customWidth="1"/>
    <col min="23" max="23" width="33.7109375" customWidth="1"/>
    <col min="24" max="24" width="29" customWidth="1"/>
    <col min="25" max="25" width="11.42578125" style="79"/>
    <col min="26" max="26" width="17.28515625" customWidth="1"/>
    <col min="36" max="36" width="11.42578125" style="69"/>
    <col min="37" max="37" width="76.28515625" customWidth="1"/>
    <col min="38" max="38" width="67.5703125" customWidth="1"/>
  </cols>
  <sheetData>
    <row r="9" spans="1:38" ht="12.75" customHeight="1" x14ac:dyDescent="0.25">
      <c r="D9" s="2"/>
    </row>
    <row r="10" spans="1:38" ht="12.75" customHeight="1" thickBot="1" x14ac:dyDescent="0.3">
      <c r="A10" s="69" t="s">
        <v>587</v>
      </c>
      <c r="B10" s="69">
        <v>40</v>
      </c>
      <c r="D10" s="8" t="s">
        <v>26</v>
      </c>
      <c r="F10" t="str">
        <f>PROPER('Hoja de Vida'!Q15)</f>
        <v/>
      </c>
      <c r="G10" s="3" t="s">
        <v>35</v>
      </c>
      <c r="H10" s="48" t="s">
        <v>266</v>
      </c>
      <c r="I10" t="s">
        <v>223</v>
      </c>
      <c r="J10">
        <v>20</v>
      </c>
      <c r="K10" s="6" t="s">
        <v>74</v>
      </c>
      <c r="M10" t="s">
        <v>98</v>
      </c>
      <c r="X10" t="s">
        <v>461</v>
      </c>
      <c r="Y10" s="79" t="s">
        <v>465</v>
      </c>
      <c r="Z10" t="s">
        <v>482</v>
      </c>
    </row>
    <row r="11" spans="1:38" ht="12.75" customHeight="1" thickBot="1" x14ac:dyDescent="0.3">
      <c r="A11" s="69" t="s">
        <v>663</v>
      </c>
      <c r="B11" s="69">
        <v>132</v>
      </c>
      <c r="D11" s="8" t="s">
        <v>27</v>
      </c>
      <c r="F11" t="str">
        <f>UPPER(F10)</f>
        <v/>
      </c>
      <c r="G11" s="3" t="s">
        <v>36</v>
      </c>
      <c r="H11" s="48" t="s">
        <v>267</v>
      </c>
      <c r="I11" t="s">
        <v>269</v>
      </c>
      <c r="J11">
        <v>20</v>
      </c>
      <c r="K11" s="30" t="s">
        <v>208</v>
      </c>
      <c r="M11" t="s">
        <v>99</v>
      </c>
      <c r="N11" t="s">
        <v>100</v>
      </c>
      <c r="O11" t="s">
        <v>104</v>
      </c>
      <c r="P11">
        <v>1</v>
      </c>
      <c r="R11" t="str">
        <f>CONCATENATE('Hoja de Vida'!Z17," ",'Hoja de Vida'!P17," ",'Hoja de Vida'!AJ17)</f>
        <v xml:space="preserve">  </v>
      </c>
      <c r="S11" t="s">
        <v>119</v>
      </c>
      <c r="T11">
        <v>5</v>
      </c>
      <c r="U11" t="s">
        <v>116</v>
      </c>
      <c r="W11" t="s">
        <v>132</v>
      </c>
      <c r="X11" t="s">
        <v>468</v>
      </c>
      <c r="Y11" s="79" t="s">
        <v>466</v>
      </c>
      <c r="Z11" s="79" t="s">
        <v>477</v>
      </c>
      <c r="AA11">
        <v>2</v>
      </c>
      <c r="AB11" t="s">
        <v>219</v>
      </c>
      <c r="AE11" s="50" t="s">
        <v>271</v>
      </c>
      <c r="AK11" s="83" t="s">
        <v>484</v>
      </c>
      <c r="AL11" s="84" t="s">
        <v>485</v>
      </c>
    </row>
    <row r="12" spans="1:38" ht="14.25" customHeight="1" thickBot="1" x14ac:dyDescent="0.3">
      <c r="A12" s="69" t="s">
        <v>643</v>
      </c>
      <c r="B12" s="69">
        <v>108</v>
      </c>
      <c r="D12" s="8" t="s">
        <v>28</v>
      </c>
      <c r="E12" s="9" t="s">
        <v>86</v>
      </c>
      <c r="F12" t="str">
        <f>PROPER('Hoja de Vida'!AJ17)</f>
        <v/>
      </c>
      <c r="G12" s="3" t="s">
        <v>37</v>
      </c>
      <c r="H12" s="48" t="s">
        <v>268</v>
      </c>
      <c r="I12" t="s">
        <v>270</v>
      </c>
      <c r="J12">
        <v>12</v>
      </c>
      <c r="K12" s="30" t="s">
        <v>213</v>
      </c>
      <c r="M12" t="s">
        <v>101</v>
      </c>
      <c r="N12" t="s">
        <v>101</v>
      </c>
      <c r="O12" t="s">
        <v>105</v>
      </c>
      <c r="P12">
        <v>2</v>
      </c>
      <c r="S12" t="s">
        <v>122</v>
      </c>
      <c r="T12">
        <v>10</v>
      </c>
      <c r="U12" t="s">
        <v>118</v>
      </c>
      <c r="W12" t="s">
        <v>133</v>
      </c>
      <c r="X12" s="69" t="s">
        <v>469</v>
      </c>
      <c r="Y12" s="79" t="s">
        <v>470</v>
      </c>
      <c r="Z12" s="79" t="s">
        <v>477</v>
      </c>
      <c r="AA12">
        <v>3</v>
      </c>
      <c r="AB12" t="s">
        <v>220</v>
      </c>
      <c r="AE12" s="50" t="s">
        <v>272</v>
      </c>
      <c r="AJ12" s="69" t="s">
        <v>545</v>
      </c>
      <c r="AK12" s="92" t="s">
        <v>486</v>
      </c>
      <c r="AL12" s="86" t="s">
        <v>487</v>
      </c>
    </row>
    <row r="13" spans="1:38" ht="12.75" customHeight="1" thickBot="1" x14ac:dyDescent="0.3">
      <c r="A13" s="69" t="s">
        <v>649</v>
      </c>
      <c r="B13" s="69">
        <v>114</v>
      </c>
      <c r="D13" s="8" t="s">
        <v>29</v>
      </c>
      <c r="E13" s="9" t="s">
        <v>85</v>
      </c>
      <c r="F13" t="str">
        <f>PROPER('Hoja de Vida'!Y19)</f>
        <v/>
      </c>
      <c r="G13" s="3" t="s">
        <v>38</v>
      </c>
      <c r="J13" t="s">
        <v>222</v>
      </c>
      <c r="K13" s="30" t="s">
        <v>215</v>
      </c>
      <c r="M13" t="s">
        <v>102</v>
      </c>
      <c r="N13" t="s">
        <v>103</v>
      </c>
      <c r="O13" t="s">
        <v>106</v>
      </c>
      <c r="P13">
        <v>3</v>
      </c>
      <c r="T13">
        <v>20</v>
      </c>
      <c r="U13" t="s">
        <v>117</v>
      </c>
      <c r="W13" t="s">
        <v>134</v>
      </c>
      <c r="X13" s="69" t="s">
        <v>471</v>
      </c>
      <c r="Y13" s="79" t="s">
        <v>472</v>
      </c>
      <c r="Z13" s="79" t="s">
        <v>477</v>
      </c>
      <c r="AA13">
        <v>4</v>
      </c>
      <c r="AB13" t="s">
        <v>218</v>
      </c>
      <c r="AE13" s="50" t="s">
        <v>273</v>
      </c>
      <c r="AF13" s="49"/>
      <c r="AJ13" s="69" t="s">
        <v>545</v>
      </c>
      <c r="AK13" s="93" t="s">
        <v>486</v>
      </c>
      <c r="AL13" s="87" t="s">
        <v>488</v>
      </c>
    </row>
    <row r="14" spans="1:38" ht="12.75" customHeight="1" thickBot="1" x14ac:dyDescent="0.3">
      <c r="A14" s="69" t="s">
        <v>653</v>
      </c>
      <c r="B14" s="69">
        <v>118</v>
      </c>
      <c r="D14" s="8" t="s">
        <v>30</v>
      </c>
      <c r="G14" s="3" t="s">
        <v>39</v>
      </c>
      <c r="H14" s="48"/>
      <c r="K14" s="30" t="s">
        <v>82</v>
      </c>
      <c r="O14" t="s">
        <v>107</v>
      </c>
      <c r="P14">
        <v>4</v>
      </c>
      <c r="W14" t="s">
        <v>135</v>
      </c>
      <c r="X14" s="69" t="s">
        <v>473</v>
      </c>
      <c r="Y14" s="79" t="s">
        <v>474</v>
      </c>
      <c r="Z14" s="79" t="s">
        <v>479</v>
      </c>
      <c r="AA14">
        <v>5</v>
      </c>
      <c r="AB14" t="s">
        <v>221</v>
      </c>
      <c r="AE14" s="50" t="s">
        <v>274</v>
      </c>
      <c r="AF14" s="49"/>
      <c r="AJ14" s="69" t="s">
        <v>545</v>
      </c>
      <c r="AK14" s="93" t="s">
        <v>486</v>
      </c>
      <c r="AL14" s="87" t="s">
        <v>489</v>
      </c>
    </row>
    <row r="15" spans="1:38" ht="12.75" customHeight="1" thickBot="1" x14ac:dyDescent="0.3">
      <c r="A15" s="69" t="s">
        <v>557</v>
      </c>
      <c r="B15" s="69">
        <v>7</v>
      </c>
      <c r="D15" s="8" t="s">
        <v>31</v>
      </c>
      <c r="G15" s="3" t="s">
        <v>40</v>
      </c>
      <c r="K15" s="30" t="s">
        <v>210</v>
      </c>
      <c r="O15" t="s">
        <v>108</v>
      </c>
      <c r="P15">
        <v>5</v>
      </c>
      <c r="W15" t="s">
        <v>136</v>
      </c>
      <c r="X15" t="s">
        <v>464</v>
      </c>
      <c r="Y15" s="79" t="s">
        <v>467</v>
      </c>
      <c r="Z15" s="79" t="s">
        <v>478</v>
      </c>
      <c r="AE15" s="50" t="s">
        <v>275</v>
      </c>
      <c r="AF15" s="49"/>
      <c r="AJ15" s="95" t="s">
        <v>546</v>
      </c>
      <c r="AK15" s="93" t="s">
        <v>490</v>
      </c>
      <c r="AL15" s="86" t="s">
        <v>491</v>
      </c>
    </row>
    <row r="16" spans="1:38" ht="12.75" customHeight="1" thickBot="1" x14ac:dyDescent="0.3">
      <c r="A16" s="69" t="s">
        <v>553</v>
      </c>
      <c r="B16" s="69">
        <v>3</v>
      </c>
      <c r="D16" s="8" t="s">
        <v>32</v>
      </c>
      <c r="G16" s="3" t="s">
        <v>41</v>
      </c>
      <c r="K16" s="30" t="s">
        <v>75</v>
      </c>
      <c r="O16" t="s">
        <v>109</v>
      </c>
      <c r="P16">
        <v>6</v>
      </c>
      <c r="W16" t="s">
        <v>137</v>
      </c>
      <c r="X16" t="s">
        <v>462</v>
      </c>
      <c r="Y16" s="79" t="s">
        <v>475</v>
      </c>
      <c r="Z16" s="79" t="s">
        <v>477</v>
      </c>
      <c r="AE16" s="50" t="s">
        <v>276</v>
      </c>
      <c r="AF16" s="49"/>
      <c r="AJ16" s="95" t="s">
        <v>546</v>
      </c>
      <c r="AK16" s="93" t="s">
        <v>490</v>
      </c>
      <c r="AL16" s="86" t="s">
        <v>492</v>
      </c>
    </row>
    <row r="17" spans="1:38" ht="12.75" customHeight="1" thickBot="1" x14ac:dyDescent="0.3">
      <c r="A17" s="69" t="s">
        <v>650</v>
      </c>
      <c r="B17" s="69">
        <v>115</v>
      </c>
      <c r="D17" s="8" t="s">
        <v>33</v>
      </c>
      <c r="G17" s="3" t="s">
        <v>42</v>
      </c>
      <c r="K17" s="30" t="s">
        <v>211</v>
      </c>
      <c r="O17" t="s">
        <v>110</v>
      </c>
      <c r="P17">
        <v>7</v>
      </c>
      <c r="W17" t="s">
        <v>138</v>
      </c>
      <c r="X17" t="s">
        <v>463</v>
      </c>
      <c r="Y17" s="79" t="s">
        <v>476</v>
      </c>
      <c r="Z17" s="79" t="s">
        <v>477</v>
      </c>
      <c r="AE17" s="50" t="s">
        <v>277</v>
      </c>
      <c r="AF17" s="49"/>
      <c r="AJ17" s="95" t="s">
        <v>546</v>
      </c>
      <c r="AK17" s="93" t="s">
        <v>490</v>
      </c>
      <c r="AL17" s="86" t="s">
        <v>493</v>
      </c>
    </row>
    <row r="18" spans="1:38" ht="12.75" customHeight="1" thickBot="1" x14ac:dyDescent="0.3">
      <c r="A18" s="69" t="s">
        <v>651</v>
      </c>
      <c r="B18" s="69">
        <v>116</v>
      </c>
      <c r="D18" s="8" t="s">
        <v>34</v>
      </c>
      <c r="G18" s="3" t="s">
        <v>43</v>
      </c>
      <c r="K18" s="30" t="s">
        <v>214</v>
      </c>
      <c r="O18" t="s">
        <v>111</v>
      </c>
      <c r="P18">
        <v>8</v>
      </c>
      <c r="W18" t="s">
        <v>139</v>
      </c>
      <c r="AE18" s="50" t="s">
        <v>278</v>
      </c>
      <c r="AF18" s="49"/>
      <c r="AJ18" s="95" t="s">
        <v>546</v>
      </c>
      <c r="AK18" s="93" t="s">
        <v>490</v>
      </c>
      <c r="AL18" s="86" t="s">
        <v>494</v>
      </c>
    </row>
    <row r="19" spans="1:38" ht="12.75" customHeight="1" thickBot="1" x14ac:dyDescent="0.3">
      <c r="A19" s="69" t="s">
        <v>567</v>
      </c>
      <c r="B19" s="69">
        <v>17</v>
      </c>
      <c r="D19" s="2"/>
      <c r="G19" s="3" t="s">
        <v>44</v>
      </c>
      <c r="K19" s="30" t="s">
        <v>81</v>
      </c>
      <c r="O19" t="s">
        <v>112</v>
      </c>
      <c r="P19">
        <v>9</v>
      </c>
      <c r="W19" t="s">
        <v>140</v>
      </c>
      <c r="AE19" s="51" t="s">
        <v>279</v>
      </c>
      <c r="AF19" s="49"/>
      <c r="AJ19" s="95" t="s">
        <v>546</v>
      </c>
      <c r="AK19" s="93" t="s">
        <v>490</v>
      </c>
      <c r="AL19" s="86" t="s">
        <v>495</v>
      </c>
    </row>
    <row r="20" spans="1:38" ht="12.75" customHeight="1" thickBot="1" x14ac:dyDescent="0.3">
      <c r="A20" s="69" t="s">
        <v>652</v>
      </c>
      <c r="B20" s="69">
        <v>117</v>
      </c>
      <c r="G20" s="3" t="s">
        <v>45</v>
      </c>
      <c r="K20" s="30" t="s">
        <v>79</v>
      </c>
      <c r="O20" t="s">
        <v>113</v>
      </c>
      <c r="P20">
        <v>10</v>
      </c>
      <c r="W20" t="s">
        <v>141</v>
      </c>
      <c r="AE20" s="50" t="s">
        <v>280</v>
      </c>
      <c r="AF20" s="49"/>
      <c r="AJ20" s="95" t="s">
        <v>546</v>
      </c>
      <c r="AK20" s="93" t="s">
        <v>490</v>
      </c>
      <c r="AL20" s="86" t="s">
        <v>496</v>
      </c>
    </row>
    <row r="21" spans="1:38" ht="12.75" customHeight="1" thickBot="1" x14ac:dyDescent="0.3">
      <c r="A21" s="69" t="s">
        <v>644</v>
      </c>
      <c r="B21" s="69">
        <v>109</v>
      </c>
      <c r="G21" s="3" t="s">
        <v>46</v>
      </c>
      <c r="K21" s="30" t="s">
        <v>209</v>
      </c>
      <c r="O21" t="s">
        <v>114</v>
      </c>
      <c r="P21">
        <v>11</v>
      </c>
      <c r="W21" t="s">
        <v>142</v>
      </c>
      <c r="AE21" s="50" t="s">
        <v>281</v>
      </c>
      <c r="AF21" s="49"/>
      <c r="AJ21" s="95" t="s">
        <v>546</v>
      </c>
      <c r="AK21" s="93" t="s">
        <v>490</v>
      </c>
      <c r="AL21" s="86" t="s">
        <v>497</v>
      </c>
    </row>
    <row r="22" spans="1:38" ht="12.75" customHeight="1" thickBot="1" x14ac:dyDescent="0.3">
      <c r="A22" s="69" t="s">
        <v>645</v>
      </c>
      <c r="B22" s="69">
        <v>110</v>
      </c>
      <c r="G22" s="3" t="s">
        <v>47</v>
      </c>
      <c r="K22" s="30" t="s">
        <v>77</v>
      </c>
      <c r="O22" t="s">
        <v>115</v>
      </c>
      <c r="P22">
        <v>12</v>
      </c>
      <c r="W22" t="s">
        <v>143</v>
      </c>
      <c r="AE22" s="50" t="s">
        <v>282</v>
      </c>
      <c r="AF22" s="49"/>
      <c r="AJ22" s="95" t="s">
        <v>546</v>
      </c>
      <c r="AK22" s="93" t="s">
        <v>490</v>
      </c>
      <c r="AL22" s="86" t="s">
        <v>498</v>
      </c>
    </row>
    <row r="23" spans="1:38" ht="12.75" customHeight="1" thickBot="1" x14ac:dyDescent="0.3">
      <c r="A23" s="69" t="s">
        <v>604</v>
      </c>
      <c r="B23" s="69">
        <v>64</v>
      </c>
      <c r="G23" s="3" t="s">
        <v>48</v>
      </c>
      <c r="K23" s="30" t="s">
        <v>80</v>
      </c>
      <c r="P23">
        <v>13</v>
      </c>
      <c r="W23" t="s">
        <v>144</v>
      </c>
      <c r="AE23" s="50" t="s">
        <v>283</v>
      </c>
      <c r="AF23" s="49"/>
      <c r="AJ23" s="95" t="s">
        <v>546</v>
      </c>
      <c r="AK23" s="93" t="s">
        <v>490</v>
      </c>
      <c r="AL23" s="86" t="s">
        <v>499</v>
      </c>
    </row>
    <row r="24" spans="1:38" ht="12.75" customHeight="1" thickBot="1" x14ac:dyDescent="0.3">
      <c r="A24" s="69" t="s">
        <v>658</v>
      </c>
      <c r="B24" s="69">
        <v>127</v>
      </c>
      <c r="G24" s="3" t="s">
        <v>49</v>
      </c>
      <c r="K24" s="30" t="s">
        <v>212</v>
      </c>
      <c r="M24" s="30" t="s">
        <v>208</v>
      </c>
      <c r="P24">
        <v>14</v>
      </c>
      <c r="W24" t="s">
        <v>145</v>
      </c>
      <c r="AE24" s="50" t="s">
        <v>284</v>
      </c>
      <c r="AF24" s="49"/>
      <c r="AJ24" s="95" t="s">
        <v>546</v>
      </c>
      <c r="AK24" s="93" t="s">
        <v>490</v>
      </c>
      <c r="AL24" s="86" t="s">
        <v>500</v>
      </c>
    </row>
    <row r="25" spans="1:38" ht="12.75" customHeight="1" thickBot="1" x14ac:dyDescent="0.3">
      <c r="A25" s="69" t="s">
        <v>609</v>
      </c>
      <c r="B25" s="69">
        <v>71</v>
      </c>
      <c r="G25" s="3" t="s">
        <v>50</v>
      </c>
      <c r="K25" s="30" t="s">
        <v>78</v>
      </c>
      <c r="M25" s="30" t="s">
        <v>213</v>
      </c>
      <c r="P25">
        <v>15</v>
      </c>
      <c r="W25" t="s">
        <v>146</v>
      </c>
      <c r="AE25" s="50" t="s">
        <v>285</v>
      </c>
      <c r="AF25" s="49"/>
      <c r="AJ25" s="95" t="s">
        <v>546</v>
      </c>
      <c r="AK25" s="93" t="s">
        <v>490</v>
      </c>
      <c r="AL25" s="86" t="s">
        <v>501</v>
      </c>
    </row>
    <row r="26" spans="1:38" ht="12.75" customHeight="1" thickBot="1" x14ac:dyDescent="0.3">
      <c r="A26" s="69" t="s">
        <v>584</v>
      </c>
      <c r="B26" s="69">
        <v>37</v>
      </c>
      <c r="G26" s="3" t="s">
        <v>51</v>
      </c>
      <c r="K26" s="30" t="s">
        <v>76</v>
      </c>
      <c r="M26" s="30" t="s">
        <v>215</v>
      </c>
      <c r="P26">
        <v>16</v>
      </c>
      <c r="W26" t="s">
        <v>147</v>
      </c>
      <c r="AE26" s="50" t="s">
        <v>286</v>
      </c>
      <c r="AF26" s="49"/>
      <c r="AJ26" s="95" t="s">
        <v>546</v>
      </c>
      <c r="AK26" s="93" t="s">
        <v>490</v>
      </c>
      <c r="AL26" s="88" t="s">
        <v>502</v>
      </c>
    </row>
    <row r="27" spans="1:38" ht="12.75" customHeight="1" thickBot="1" x14ac:dyDescent="0.3">
      <c r="A27" s="69" t="s">
        <v>558</v>
      </c>
      <c r="B27" s="69">
        <v>8</v>
      </c>
      <c r="G27" s="3" t="s">
        <v>52</v>
      </c>
      <c r="K27" s="30" t="s">
        <v>83</v>
      </c>
      <c r="M27" s="30" t="s">
        <v>82</v>
      </c>
      <c r="P27">
        <v>17</v>
      </c>
      <c r="W27" t="s">
        <v>148</v>
      </c>
      <c r="AE27" s="50" t="s">
        <v>287</v>
      </c>
      <c r="AF27" s="49"/>
      <c r="AJ27" s="95" t="s">
        <v>546</v>
      </c>
      <c r="AK27" s="93" t="s">
        <v>490</v>
      </c>
      <c r="AL27" s="88" t="s">
        <v>503</v>
      </c>
    </row>
    <row r="28" spans="1:38" ht="12.75" customHeight="1" thickBot="1" x14ac:dyDescent="0.3">
      <c r="A28" s="69" t="s">
        <v>591</v>
      </c>
      <c r="B28" s="69">
        <v>45</v>
      </c>
      <c r="G28" s="3" t="s">
        <v>53</v>
      </c>
      <c r="K28" s="7" t="s">
        <v>84</v>
      </c>
      <c r="M28" s="30" t="s">
        <v>210</v>
      </c>
      <c r="P28">
        <v>18</v>
      </c>
      <c r="W28" t="s">
        <v>149</v>
      </c>
      <c r="AE28" s="50" t="s">
        <v>288</v>
      </c>
      <c r="AF28" s="49"/>
      <c r="AJ28" s="95" t="s">
        <v>546</v>
      </c>
      <c r="AK28" s="93" t="s">
        <v>490</v>
      </c>
      <c r="AL28" s="88" t="s">
        <v>504</v>
      </c>
    </row>
    <row r="29" spans="1:38" ht="12.75" customHeight="1" thickBot="1" x14ac:dyDescent="0.3">
      <c r="A29" s="69" t="s">
        <v>551</v>
      </c>
      <c r="B29" s="69">
        <v>1</v>
      </c>
      <c r="G29" s="3" t="s">
        <v>54</v>
      </c>
      <c r="M29" s="30" t="s">
        <v>75</v>
      </c>
      <c r="P29">
        <v>19</v>
      </c>
      <c r="W29" t="s">
        <v>150</v>
      </c>
      <c r="AE29" s="50" t="s">
        <v>289</v>
      </c>
      <c r="AF29" s="49"/>
      <c r="AJ29" s="95" t="s">
        <v>546</v>
      </c>
      <c r="AK29" s="93" t="s">
        <v>490</v>
      </c>
      <c r="AL29" s="88" t="s">
        <v>505</v>
      </c>
    </row>
    <row r="30" spans="1:38" ht="12.75" customHeight="1" thickBot="1" x14ac:dyDescent="0.3">
      <c r="A30" s="69" t="s">
        <v>568</v>
      </c>
      <c r="B30" s="69">
        <v>18</v>
      </c>
      <c r="G30" s="4" t="s">
        <v>55</v>
      </c>
      <c r="M30" s="30" t="s">
        <v>211</v>
      </c>
      <c r="P30">
        <v>20</v>
      </c>
      <c r="W30" t="s">
        <v>151</v>
      </c>
      <c r="AE30" s="50" t="s">
        <v>290</v>
      </c>
      <c r="AF30" s="49"/>
      <c r="AJ30" s="95" t="s">
        <v>547</v>
      </c>
      <c r="AK30" s="92" t="s">
        <v>506</v>
      </c>
      <c r="AL30" s="87" t="s">
        <v>507</v>
      </c>
    </row>
    <row r="31" spans="1:38" ht="12.75" customHeight="1" thickBot="1" x14ac:dyDescent="0.3">
      <c r="A31" s="69" t="s">
        <v>576</v>
      </c>
      <c r="B31" s="69">
        <v>26</v>
      </c>
      <c r="G31" s="3" t="s">
        <v>56</v>
      </c>
      <c r="M31" s="30" t="s">
        <v>214</v>
      </c>
      <c r="P31">
        <v>21</v>
      </c>
      <c r="W31" t="s">
        <v>152</v>
      </c>
      <c r="AE31" s="50" t="s">
        <v>291</v>
      </c>
      <c r="AF31" s="49"/>
      <c r="AJ31" s="95" t="s">
        <v>547</v>
      </c>
      <c r="AK31" s="93" t="s">
        <v>506</v>
      </c>
      <c r="AL31" s="87" t="s">
        <v>508</v>
      </c>
    </row>
    <row r="32" spans="1:38" ht="12.75" customHeight="1" thickBot="1" x14ac:dyDescent="0.3">
      <c r="A32" s="69" t="s">
        <v>572</v>
      </c>
      <c r="B32" s="69">
        <v>22</v>
      </c>
      <c r="G32" s="3" t="s">
        <v>57</v>
      </c>
      <c r="M32" s="30" t="s">
        <v>81</v>
      </c>
      <c r="P32">
        <v>22</v>
      </c>
      <c r="W32" t="s">
        <v>153</v>
      </c>
      <c r="AE32" s="50" t="s">
        <v>292</v>
      </c>
      <c r="AF32" s="49"/>
      <c r="AJ32" s="95" t="s">
        <v>547</v>
      </c>
      <c r="AK32" s="93" t="s">
        <v>506</v>
      </c>
      <c r="AL32" s="87" t="s">
        <v>509</v>
      </c>
    </row>
    <row r="33" spans="1:38" ht="12.75" customHeight="1" thickBot="1" x14ac:dyDescent="0.3">
      <c r="A33" s="69" t="s">
        <v>566</v>
      </c>
      <c r="B33" s="69">
        <v>16</v>
      </c>
      <c r="G33" s="3" t="s">
        <v>58</v>
      </c>
      <c r="M33" s="30" t="s">
        <v>79</v>
      </c>
      <c r="P33">
        <v>23</v>
      </c>
      <c r="W33" t="s">
        <v>154</v>
      </c>
      <c r="AE33" s="50" t="s">
        <v>293</v>
      </c>
      <c r="AF33" s="49"/>
      <c r="AJ33" s="95" t="s">
        <v>547</v>
      </c>
      <c r="AK33" s="93" t="s">
        <v>506</v>
      </c>
      <c r="AL33" s="87" t="s">
        <v>510</v>
      </c>
    </row>
    <row r="34" spans="1:38" ht="12.75" customHeight="1" thickBot="1" x14ac:dyDescent="0.3">
      <c r="A34" s="69" t="s">
        <v>570</v>
      </c>
      <c r="B34" s="69">
        <v>20</v>
      </c>
      <c r="G34" s="3" t="s">
        <v>59</v>
      </c>
      <c r="M34" s="30" t="s">
        <v>209</v>
      </c>
      <c r="P34">
        <v>24</v>
      </c>
      <c r="W34" t="s">
        <v>155</v>
      </c>
      <c r="AE34" s="50" t="s">
        <v>294</v>
      </c>
      <c r="AF34" s="49"/>
      <c r="AJ34" s="95" t="s">
        <v>547</v>
      </c>
      <c r="AK34" s="93" t="s">
        <v>506</v>
      </c>
      <c r="AL34" s="87" t="s">
        <v>511</v>
      </c>
    </row>
    <row r="35" spans="1:38" ht="12.75" customHeight="1" thickBot="1" x14ac:dyDescent="0.3">
      <c r="A35" s="69" t="s">
        <v>573</v>
      </c>
      <c r="B35" s="69">
        <v>23</v>
      </c>
      <c r="G35" s="3" t="s">
        <v>60</v>
      </c>
      <c r="M35" s="30" t="s">
        <v>77</v>
      </c>
      <c r="P35">
        <v>25</v>
      </c>
      <c r="W35" t="s">
        <v>156</v>
      </c>
      <c r="AE35" s="50" t="s">
        <v>295</v>
      </c>
      <c r="AF35" s="49"/>
      <c r="AJ35" s="95" t="s">
        <v>547</v>
      </c>
      <c r="AK35" s="93" t="s">
        <v>506</v>
      </c>
      <c r="AL35" s="89" t="s">
        <v>512</v>
      </c>
    </row>
    <row r="36" spans="1:38" ht="12.75" customHeight="1" thickBot="1" x14ac:dyDescent="0.3">
      <c r="A36" s="69" t="s">
        <v>562</v>
      </c>
      <c r="B36" s="69">
        <v>12</v>
      </c>
      <c r="G36" s="3" t="s">
        <v>61</v>
      </c>
      <c r="M36" s="30" t="s">
        <v>80</v>
      </c>
      <c r="P36">
        <v>26</v>
      </c>
      <c r="W36" t="s">
        <v>157</v>
      </c>
      <c r="AE36" s="50" t="s">
        <v>296</v>
      </c>
      <c r="AF36" s="49"/>
      <c r="AJ36" s="95" t="s">
        <v>547</v>
      </c>
      <c r="AK36" s="93" t="s">
        <v>506</v>
      </c>
      <c r="AL36" s="89" t="s">
        <v>513</v>
      </c>
    </row>
    <row r="37" spans="1:38" ht="12.75" customHeight="1" thickBot="1" x14ac:dyDescent="0.3">
      <c r="A37" s="69" t="s">
        <v>571</v>
      </c>
      <c r="B37" s="69">
        <v>21</v>
      </c>
      <c r="G37" s="3" t="s">
        <v>62</v>
      </c>
      <c r="M37" s="30" t="s">
        <v>212</v>
      </c>
      <c r="P37">
        <v>27</v>
      </c>
      <c r="W37" t="s">
        <v>158</v>
      </c>
      <c r="AE37" s="50" t="s">
        <v>297</v>
      </c>
      <c r="AF37" s="49"/>
      <c r="AJ37" s="95" t="s">
        <v>547</v>
      </c>
      <c r="AK37" s="93" t="s">
        <v>506</v>
      </c>
      <c r="AL37" s="90" t="s">
        <v>514</v>
      </c>
    </row>
    <row r="38" spans="1:38" ht="12.75" customHeight="1" thickBot="1" x14ac:dyDescent="0.3">
      <c r="A38" s="69" t="s">
        <v>574</v>
      </c>
      <c r="B38" s="69">
        <v>24</v>
      </c>
      <c r="G38" s="3" t="s">
        <v>63</v>
      </c>
      <c r="M38" s="30" t="s">
        <v>78</v>
      </c>
      <c r="P38">
        <v>28</v>
      </c>
      <c r="W38" t="s">
        <v>159</v>
      </c>
      <c r="AE38" s="50" t="s">
        <v>298</v>
      </c>
      <c r="AF38" s="49"/>
      <c r="AJ38" s="95" t="s">
        <v>547</v>
      </c>
      <c r="AK38" s="93" t="s">
        <v>506</v>
      </c>
      <c r="AL38" s="90" t="s">
        <v>515</v>
      </c>
    </row>
    <row r="39" spans="1:38" ht="12.75" customHeight="1" thickBot="1" x14ac:dyDescent="0.3">
      <c r="A39" s="69" t="s">
        <v>605</v>
      </c>
      <c r="B39" s="69">
        <v>66</v>
      </c>
      <c r="G39" s="3" t="s">
        <v>64</v>
      </c>
      <c r="M39" s="30" t="s">
        <v>76</v>
      </c>
      <c r="P39">
        <v>29</v>
      </c>
      <c r="W39" t="s">
        <v>160</v>
      </c>
      <c r="AE39" s="50" t="s">
        <v>299</v>
      </c>
      <c r="AF39" s="49"/>
      <c r="AJ39" s="95" t="s">
        <v>547</v>
      </c>
      <c r="AK39" s="93" t="s">
        <v>506</v>
      </c>
      <c r="AL39" s="90" t="s">
        <v>516</v>
      </c>
    </row>
    <row r="40" spans="1:38" ht="12.75" customHeight="1" thickBot="1" x14ac:dyDescent="0.3">
      <c r="A40" s="69" t="s">
        <v>610</v>
      </c>
      <c r="B40" s="69">
        <v>73</v>
      </c>
      <c r="G40" s="3" t="s">
        <v>65</v>
      </c>
      <c r="M40" s="30" t="s">
        <v>83</v>
      </c>
      <c r="P40">
        <v>30</v>
      </c>
      <c r="W40" t="s">
        <v>161</v>
      </c>
      <c r="AE40" s="50" t="s">
        <v>300</v>
      </c>
      <c r="AF40" s="49"/>
      <c r="AJ40" s="95" t="s">
        <v>547</v>
      </c>
      <c r="AK40" s="93" t="s">
        <v>506</v>
      </c>
      <c r="AL40" s="87" t="s">
        <v>517</v>
      </c>
    </row>
    <row r="41" spans="1:38" ht="12.75" customHeight="1" thickBot="1" x14ac:dyDescent="0.3">
      <c r="A41" s="69" t="s">
        <v>590</v>
      </c>
      <c r="B41" s="69">
        <v>44</v>
      </c>
      <c r="G41" s="3" t="s">
        <v>66</v>
      </c>
      <c r="M41" s="29"/>
      <c r="P41">
        <v>31</v>
      </c>
      <c r="W41" t="s">
        <v>162</v>
      </c>
      <c r="AE41" s="50" t="s">
        <v>301</v>
      </c>
      <c r="AF41" s="49"/>
      <c r="AJ41" s="95" t="s">
        <v>547</v>
      </c>
      <c r="AK41" s="93" t="s">
        <v>506</v>
      </c>
      <c r="AL41" s="87" t="s">
        <v>518</v>
      </c>
    </row>
    <row r="42" spans="1:38" ht="12.75" customHeight="1" thickBot="1" x14ac:dyDescent="0.3">
      <c r="A42" s="69" t="s">
        <v>586</v>
      </c>
      <c r="B42" s="69">
        <v>39</v>
      </c>
      <c r="G42" s="3" t="s">
        <v>67</v>
      </c>
      <c r="W42" t="s">
        <v>163</v>
      </c>
      <c r="AE42" s="50" t="s">
        <v>302</v>
      </c>
      <c r="AF42" s="49"/>
      <c r="AJ42" s="95" t="s">
        <v>547</v>
      </c>
      <c r="AK42" s="93" t="s">
        <v>506</v>
      </c>
      <c r="AL42" s="87" t="s">
        <v>519</v>
      </c>
    </row>
    <row r="43" spans="1:38" ht="12.75" customHeight="1" thickBot="1" x14ac:dyDescent="0.3">
      <c r="A43" s="69" t="s">
        <v>556</v>
      </c>
      <c r="B43" s="69">
        <v>6</v>
      </c>
      <c r="G43" s="3" t="s">
        <v>68</v>
      </c>
      <c r="W43" t="s">
        <v>164</v>
      </c>
      <c r="AE43" s="50" t="s">
        <v>303</v>
      </c>
      <c r="AF43" s="49"/>
      <c r="AJ43" s="95" t="s">
        <v>547</v>
      </c>
      <c r="AK43" s="93" t="s">
        <v>506</v>
      </c>
      <c r="AL43" s="87" t="s">
        <v>520</v>
      </c>
    </row>
    <row r="44" spans="1:38" ht="12.75" customHeight="1" thickBot="1" x14ac:dyDescent="0.3">
      <c r="A44" s="69" t="s">
        <v>552</v>
      </c>
      <c r="B44" s="69">
        <v>2</v>
      </c>
      <c r="G44" s="3" t="s">
        <v>69</v>
      </c>
      <c r="W44" t="s">
        <v>165</v>
      </c>
      <c r="AE44" s="50" t="s">
        <v>304</v>
      </c>
      <c r="AF44" s="49"/>
      <c r="AJ44" s="95" t="s">
        <v>547</v>
      </c>
      <c r="AK44" s="93" t="s">
        <v>506</v>
      </c>
      <c r="AL44" s="86" t="s">
        <v>521</v>
      </c>
    </row>
    <row r="45" spans="1:38" ht="12.75" customHeight="1" thickBot="1" x14ac:dyDescent="0.3">
      <c r="A45" s="69" t="s">
        <v>657</v>
      </c>
      <c r="B45" s="69">
        <v>126</v>
      </c>
      <c r="G45" s="3" t="s">
        <v>70</v>
      </c>
      <c r="W45" t="s">
        <v>166</v>
      </c>
      <c r="AE45" s="50" t="s">
        <v>305</v>
      </c>
      <c r="AF45" s="49"/>
      <c r="AJ45" s="95" t="s">
        <v>547</v>
      </c>
      <c r="AK45" s="93" t="s">
        <v>506</v>
      </c>
      <c r="AL45" s="86" t="s">
        <v>522</v>
      </c>
    </row>
    <row r="46" spans="1:38" ht="12.75" customHeight="1" thickBot="1" x14ac:dyDescent="0.3">
      <c r="A46" s="69" t="s">
        <v>593</v>
      </c>
      <c r="B46" s="69">
        <v>47</v>
      </c>
      <c r="G46" s="3" t="s">
        <v>71</v>
      </c>
      <c r="W46" t="s">
        <v>167</v>
      </c>
      <c r="AE46" s="50" t="s">
        <v>306</v>
      </c>
      <c r="AF46" s="49"/>
      <c r="AJ46" s="95" t="s">
        <v>547</v>
      </c>
      <c r="AK46" s="93" t="s">
        <v>506</v>
      </c>
      <c r="AL46" s="86" t="s">
        <v>523</v>
      </c>
    </row>
    <row r="47" spans="1:38" ht="12.75" customHeight="1" thickBot="1" x14ac:dyDescent="0.3">
      <c r="A47" s="69" t="s">
        <v>575</v>
      </c>
      <c r="B47" s="69">
        <v>25</v>
      </c>
      <c r="G47" s="3" t="s">
        <v>72</v>
      </c>
      <c r="W47" t="s">
        <v>168</v>
      </c>
      <c r="AE47" s="50" t="s">
        <v>307</v>
      </c>
      <c r="AF47" s="49"/>
      <c r="AJ47" s="95" t="s">
        <v>547</v>
      </c>
      <c r="AK47" s="93" t="s">
        <v>506</v>
      </c>
      <c r="AL47" s="86" t="s">
        <v>524</v>
      </c>
    </row>
    <row r="48" spans="1:38" ht="12.75" customHeight="1" thickBot="1" x14ac:dyDescent="0.3">
      <c r="A48" s="69" t="s">
        <v>579</v>
      </c>
      <c r="B48" s="69">
        <v>31</v>
      </c>
      <c r="G48" s="3" t="s">
        <v>73</v>
      </c>
      <c r="W48" t="s">
        <v>169</v>
      </c>
      <c r="AE48" s="50" t="s">
        <v>308</v>
      </c>
      <c r="AF48" s="49"/>
      <c r="AJ48" s="95" t="s">
        <v>547</v>
      </c>
      <c r="AK48" s="93" t="s">
        <v>506</v>
      </c>
      <c r="AL48" s="86" t="s">
        <v>525</v>
      </c>
    </row>
    <row r="49" spans="1:38" ht="12.75" customHeight="1" thickBot="1" x14ac:dyDescent="0.3">
      <c r="A49" s="69" t="s">
        <v>577</v>
      </c>
      <c r="B49" s="69">
        <v>27</v>
      </c>
      <c r="G49" s="5"/>
      <c r="W49" t="s">
        <v>170</v>
      </c>
      <c r="AE49" s="50" t="s">
        <v>309</v>
      </c>
      <c r="AF49" s="49"/>
      <c r="AJ49" s="95" t="s">
        <v>548</v>
      </c>
      <c r="AK49" s="92" t="s">
        <v>526</v>
      </c>
      <c r="AL49" s="91" t="s">
        <v>527</v>
      </c>
    </row>
    <row r="50" spans="1:38" ht="12.75" customHeight="1" thickBot="1" x14ac:dyDescent="0.3">
      <c r="A50" s="69" t="s">
        <v>569</v>
      </c>
      <c r="B50" s="69">
        <v>19</v>
      </c>
      <c r="W50" t="s">
        <v>171</v>
      </c>
      <c r="AE50" s="50" t="s">
        <v>310</v>
      </c>
      <c r="AF50" s="49"/>
      <c r="AJ50" s="95" t="s">
        <v>548</v>
      </c>
      <c r="AK50" s="93" t="s">
        <v>526</v>
      </c>
      <c r="AL50" s="91" t="s">
        <v>528</v>
      </c>
    </row>
    <row r="51" spans="1:38" ht="12.75" customHeight="1" thickBot="1" x14ac:dyDescent="0.3">
      <c r="A51" s="69" t="s">
        <v>603</v>
      </c>
      <c r="B51" s="69">
        <v>63</v>
      </c>
      <c r="W51" t="s">
        <v>172</v>
      </c>
      <c r="AE51" s="50" t="s">
        <v>311</v>
      </c>
      <c r="AF51" s="49"/>
      <c r="AJ51" s="95" t="s">
        <v>548</v>
      </c>
      <c r="AK51" s="93" t="s">
        <v>526</v>
      </c>
      <c r="AL51" s="91" t="s">
        <v>529</v>
      </c>
    </row>
    <row r="52" spans="1:38" ht="12.75" customHeight="1" thickBot="1" x14ac:dyDescent="0.3">
      <c r="A52" s="69" t="s">
        <v>583</v>
      </c>
      <c r="B52" s="69">
        <v>36</v>
      </c>
      <c r="W52" t="s">
        <v>173</v>
      </c>
      <c r="AE52" s="50" t="s">
        <v>312</v>
      </c>
      <c r="AF52" s="49"/>
      <c r="AJ52" s="95" t="s">
        <v>548</v>
      </c>
      <c r="AK52" s="93" t="s">
        <v>526</v>
      </c>
      <c r="AL52" s="91" t="s">
        <v>530</v>
      </c>
    </row>
    <row r="53" spans="1:38" ht="12.75" customHeight="1" thickBot="1" x14ac:dyDescent="0.3">
      <c r="A53" s="69" t="s">
        <v>578</v>
      </c>
      <c r="B53" s="69">
        <v>28</v>
      </c>
      <c r="W53" t="s">
        <v>174</v>
      </c>
      <c r="AE53" s="50" t="s">
        <v>313</v>
      </c>
      <c r="AF53" s="49"/>
      <c r="AJ53" s="95" t="s">
        <v>548</v>
      </c>
      <c r="AK53" s="93" t="s">
        <v>526</v>
      </c>
      <c r="AL53" s="91" t="s">
        <v>531</v>
      </c>
    </row>
    <row r="54" spans="1:38" ht="12.75" customHeight="1" thickBot="1" x14ac:dyDescent="0.3">
      <c r="A54" s="69" t="s">
        <v>601</v>
      </c>
      <c r="B54" s="69">
        <v>60</v>
      </c>
      <c r="W54" t="s">
        <v>175</v>
      </c>
      <c r="AE54" s="50" t="s">
        <v>314</v>
      </c>
      <c r="AF54" s="49"/>
      <c r="AJ54" s="95" t="s">
        <v>548</v>
      </c>
      <c r="AK54" s="93" t="s">
        <v>526</v>
      </c>
      <c r="AL54" s="91" t="s">
        <v>532</v>
      </c>
    </row>
    <row r="55" spans="1:38" ht="12.75" customHeight="1" thickBot="1" x14ac:dyDescent="0.3">
      <c r="A55" s="69" t="s">
        <v>580</v>
      </c>
      <c r="B55" s="69">
        <v>32</v>
      </c>
      <c r="W55" t="s">
        <v>176</v>
      </c>
      <c r="AE55" s="50" t="s">
        <v>315</v>
      </c>
      <c r="AF55" s="49"/>
      <c r="AJ55" s="95" t="s">
        <v>548</v>
      </c>
      <c r="AK55" s="93" t="s">
        <v>526</v>
      </c>
      <c r="AL55" s="91" t="s">
        <v>533</v>
      </c>
    </row>
    <row r="56" spans="1:38" ht="12.75" customHeight="1" thickBot="1" x14ac:dyDescent="0.3">
      <c r="A56" s="69" t="s">
        <v>602</v>
      </c>
      <c r="B56" s="69">
        <v>61</v>
      </c>
      <c r="W56" t="s">
        <v>177</v>
      </c>
      <c r="AE56" s="50" t="s">
        <v>316</v>
      </c>
      <c r="AF56" s="49"/>
      <c r="AJ56" s="95" t="s">
        <v>548</v>
      </c>
      <c r="AK56" s="93" t="s">
        <v>526</v>
      </c>
      <c r="AL56" s="91" t="s">
        <v>534</v>
      </c>
    </row>
    <row r="57" spans="1:38" ht="12.75" customHeight="1" thickBot="1" x14ac:dyDescent="0.3">
      <c r="A57" s="69" t="s">
        <v>597</v>
      </c>
      <c r="B57" s="69">
        <v>55</v>
      </c>
      <c r="W57" t="s">
        <v>178</v>
      </c>
      <c r="AE57" s="50" t="s">
        <v>317</v>
      </c>
      <c r="AF57" s="49"/>
      <c r="AJ57" s="95" t="s">
        <v>548</v>
      </c>
      <c r="AK57" s="93" t="s">
        <v>526</v>
      </c>
      <c r="AL57" s="91" t="s">
        <v>535</v>
      </c>
    </row>
    <row r="58" spans="1:38" ht="12.75" customHeight="1" thickBot="1" x14ac:dyDescent="0.3">
      <c r="A58" s="69" t="s">
        <v>606</v>
      </c>
      <c r="B58" s="69">
        <v>68</v>
      </c>
      <c r="W58" t="s">
        <v>179</v>
      </c>
      <c r="AE58" s="50" t="s">
        <v>318</v>
      </c>
      <c r="AF58" s="49"/>
      <c r="AJ58" s="95" t="s">
        <v>548</v>
      </c>
      <c r="AK58" s="93" t="s">
        <v>526</v>
      </c>
      <c r="AL58" s="91" t="s">
        <v>536</v>
      </c>
    </row>
    <row r="59" spans="1:38" ht="12.75" customHeight="1" thickBot="1" x14ac:dyDescent="0.3">
      <c r="A59" s="69" t="s">
        <v>581</v>
      </c>
      <c r="B59" s="69">
        <v>33</v>
      </c>
      <c r="W59" t="s">
        <v>180</v>
      </c>
      <c r="AE59" s="50" t="s">
        <v>319</v>
      </c>
      <c r="AF59" s="49"/>
      <c r="AJ59" s="95" t="s">
        <v>548</v>
      </c>
      <c r="AK59" s="93" t="s">
        <v>526</v>
      </c>
      <c r="AL59" s="91" t="s">
        <v>537</v>
      </c>
    </row>
    <row r="60" spans="1:38" ht="12.75" customHeight="1" thickBot="1" x14ac:dyDescent="0.3">
      <c r="A60" s="69" t="s">
        <v>600</v>
      </c>
      <c r="B60" s="69">
        <v>59</v>
      </c>
      <c r="W60" t="s">
        <v>181</v>
      </c>
      <c r="AE60" s="50" t="s">
        <v>320</v>
      </c>
      <c r="AF60" s="49"/>
      <c r="AJ60" s="95" t="s">
        <v>548</v>
      </c>
      <c r="AK60" s="93" t="s">
        <v>526</v>
      </c>
      <c r="AL60" s="91" t="s">
        <v>538</v>
      </c>
    </row>
    <row r="61" spans="1:38" ht="12.75" customHeight="1" thickBot="1" x14ac:dyDescent="0.3">
      <c r="A61" s="69" t="s">
        <v>623</v>
      </c>
      <c r="B61" s="69">
        <v>87</v>
      </c>
      <c r="W61" t="s">
        <v>182</v>
      </c>
      <c r="AE61" s="50" t="s">
        <v>321</v>
      </c>
      <c r="AF61" s="49"/>
      <c r="AJ61" s="95" t="s">
        <v>549</v>
      </c>
      <c r="AK61" s="93" t="s">
        <v>539</v>
      </c>
      <c r="AL61" s="94" t="s">
        <v>540</v>
      </c>
    </row>
    <row r="62" spans="1:38" ht="12.75" customHeight="1" thickBot="1" x14ac:dyDescent="0.3">
      <c r="A62" s="69" t="s">
        <v>608</v>
      </c>
      <c r="B62" s="69">
        <v>70</v>
      </c>
      <c r="W62" t="s">
        <v>183</v>
      </c>
      <c r="AE62" s="50" t="s">
        <v>322</v>
      </c>
      <c r="AF62" s="49"/>
      <c r="AJ62" s="95" t="s">
        <v>549</v>
      </c>
      <c r="AK62" s="93" t="s">
        <v>539</v>
      </c>
      <c r="AL62" s="91" t="s">
        <v>541</v>
      </c>
    </row>
    <row r="63" spans="1:38" ht="12.75" customHeight="1" thickBot="1" x14ac:dyDescent="0.3">
      <c r="A63" s="69" t="s">
        <v>563</v>
      </c>
      <c r="B63" s="69">
        <v>13</v>
      </c>
      <c r="W63" t="s">
        <v>184</v>
      </c>
      <c r="AE63" s="50" t="s">
        <v>323</v>
      </c>
      <c r="AF63" s="49"/>
      <c r="AJ63" s="95" t="s">
        <v>549</v>
      </c>
      <c r="AK63" s="93" t="s">
        <v>539</v>
      </c>
      <c r="AL63" s="91" t="s">
        <v>542</v>
      </c>
    </row>
    <row r="64" spans="1:38" ht="12.75" customHeight="1" thickBot="1" x14ac:dyDescent="0.3">
      <c r="A64" s="69" t="s">
        <v>560</v>
      </c>
      <c r="B64" s="69">
        <v>10</v>
      </c>
      <c r="W64" t="s">
        <v>185</v>
      </c>
      <c r="AE64" s="50" t="s">
        <v>324</v>
      </c>
      <c r="AF64" s="49"/>
      <c r="AJ64" s="95" t="s">
        <v>549</v>
      </c>
      <c r="AK64" s="93" t="s">
        <v>539</v>
      </c>
      <c r="AL64" s="91" t="s">
        <v>543</v>
      </c>
    </row>
    <row r="65" spans="1:38" ht="12.75" customHeight="1" thickBot="1" x14ac:dyDescent="0.3">
      <c r="A65" s="69" t="s">
        <v>592</v>
      </c>
      <c r="B65" s="69">
        <v>46</v>
      </c>
      <c r="W65" t="s">
        <v>186</v>
      </c>
      <c r="AE65" s="50" t="s">
        <v>325</v>
      </c>
      <c r="AF65" s="49"/>
      <c r="AJ65" s="95" t="s">
        <v>549</v>
      </c>
      <c r="AK65" s="93" t="s">
        <v>539</v>
      </c>
      <c r="AL65" s="91" t="s">
        <v>544</v>
      </c>
    </row>
    <row r="66" spans="1:38" ht="12.75" customHeight="1" x14ac:dyDescent="0.25">
      <c r="A66" s="69" t="s">
        <v>594</v>
      </c>
      <c r="B66" s="69">
        <v>48</v>
      </c>
      <c r="W66" t="s">
        <v>187</v>
      </c>
      <c r="AE66" s="50" t="s">
        <v>326</v>
      </c>
      <c r="AF66" s="49"/>
      <c r="AK66" s="69"/>
    </row>
    <row r="67" spans="1:38" ht="12.75" customHeight="1" x14ac:dyDescent="0.25">
      <c r="A67" s="69" t="s">
        <v>589</v>
      </c>
      <c r="B67" s="69">
        <v>42</v>
      </c>
      <c r="W67" t="s">
        <v>188</v>
      </c>
      <c r="AE67" s="50" t="s">
        <v>327</v>
      </c>
      <c r="AF67" s="49"/>
    </row>
    <row r="68" spans="1:38" ht="12.75" customHeight="1" x14ac:dyDescent="0.25">
      <c r="A68" s="69" t="s">
        <v>585</v>
      </c>
      <c r="B68" s="69">
        <v>38</v>
      </c>
      <c r="W68" t="s">
        <v>189</v>
      </c>
      <c r="AE68" s="50" t="s">
        <v>328</v>
      </c>
      <c r="AF68" s="49"/>
    </row>
    <row r="69" spans="1:38" ht="12.75" customHeight="1" x14ac:dyDescent="0.25">
      <c r="A69" s="69" t="s">
        <v>582</v>
      </c>
      <c r="B69" s="69">
        <v>35</v>
      </c>
      <c r="W69" t="s">
        <v>190</v>
      </c>
      <c r="AE69" s="50" t="s">
        <v>329</v>
      </c>
      <c r="AF69" s="49"/>
    </row>
    <row r="70" spans="1:38" ht="12.75" customHeight="1" thickBot="1" x14ac:dyDescent="0.3">
      <c r="A70" s="69" t="s">
        <v>595</v>
      </c>
      <c r="B70" s="69">
        <v>53</v>
      </c>
      <c r="W70" t="s">
        <v>191</v>
      </c>
      <c r="AE70" s="50" t="s">
        <v>330</v>
      </c>
      <c r="AF70" s="49"/>
    </row>
    <row r="71" spans="1:38" ht="12.75" customHeight="1" x14ac:dyDescent="0.25">
      <c r="A71" s="69" t="s">
        <v>559</v>
      </c>
      <c r="B71" s="69">
        <v>9</v>
      </c>
      <c r="W71" t="s">
        <v>192</v>
      </c>
      <c r="AE71" s="50" t="s">
        <v>331</v>
      </c>
      <c r="AF71" s="49"/>
      <c r="AK71" s="92" t="s">
        <v>486</v>
      </c>
      <c r="AL71" s="69" t="s">
        <v>545</v>
      </c>
    </row>
    <row r="72" spans="1:38" ht="12.75" customHeight="1" x14ac:dyDescent="0.25">
      <c r="A72" s="69" t="s">
        <v>565</v>
      </c>
      <c r="B72" s="69">
        <v>15</v>
      </c>
      <c r="W72" t="s">
        <v>193</v>
      </c>
      <c r="AE72" s="50" t="s">
        <v>332</v>
      </c>
      <c r="AF72" s="49"/>
      <c r="AK72" s="93" t="s">
        <v>490</v>
      </c>
      <c r="AL72" s="69" t="s">
        <v>546</v>
      </c>
    </row>
    <row r="73" spans="1:38" ht="12.75" customHeight="1" x14ac:dyDescent="0.25">
      <c r="A73" s="69" t="s">
        <v>588</v>
      </c>
      <c r="B73" s="69">
        <v>41</v>
      </c>
      <c r="W73" t="s">
        <v>194</v>
      </c>
      <c r="AE73" s="49" t="s">
        <v>333</v>
      </c>
      <c r="AF73" s="49"/>
      <c r="AK73" s="93" t="s">
        <v>506</v>
      </c>
      <c r="AL73" s="69" t="s">
        <v>547</v>
      </c>
    </row>
    <row r="74" spans="1:38" ht="12.75" customHeight="1" x14ac:dyDescent="0.25">
      <c r="A74" s="69" t="s">
        <v>596</v>
      </c>
      <c r="B74" s="69">
        <v>54</v>
      </c>
      <c r="W74" t="s">
        <v>195</v>
      </c>
      <c r="AE74" s="50" t="s">
        <v>334</v>
      </c>
      <c r="AF74" s="49"/>
      <c r="AK74" s="93" t="s">
        <v>526</v>
      </c>
      <c r="AL74" s="69" t="s">
        <v>548</v>
      </c>
    </row>
    <row r="75" spans="1:38" ht="12.75" customHeight="1" x14ac:dyDescent="0.25">
      <c r="A75" s="69" t="s">
        <v>607</v>
      </c>
      <c r="B75" s="69">
        <v>69</v>
      </c>
      <c r="W75" t="s">
        <v>196</v>
      </c>
      <c r="AE75" s="50" t="s">
        <v>335</v>
      </c>
      <c r="AF75" s="49"/>
      <c r="AK75" s="93" t="s">
        <v>539</v>
      </c>
      <c r="AL75" s="69" t="s">
        <v>549</v>
      </c>
    </row>
    <row r="76" spans="1:38" ht="12.75" customHeight="1" x14ac:dyDescent="0.25">
      <c r="A76" s="69" t="s">
        <v>654</v>
      </c>
      <c r="B76" s="69">
        <v>122</v>
      </c>
      <c r="W76" t="s">
        <v>197</v>
      </c>
      <c r="AE76" s="50" t="s">
        <v>336</v>
      </c>
      <c r="AF76" s="49"/>
      <c r="AJ76"/>
      <c r="AK76" s="85"/>
    </row>
    <row r="77" spans="1:38" ht="12.75" customHeight="1" x14ac:dyDescent="0.25">
      <c r="A77" s="69" t="s">
        <v>612</v>
      </c>
      <c r="B77" s="69">
        <v>76</v>
      </c>
      <c r="W77" t="s">
        <v>198</v>
      </c>
      <c r="AE77" s="50" t="s">
        <v>337</v>
      </c>
      <c r="AF77" s="49"/>
      <c r="AJ77"/>
    </row>
    <row r="78" spans="1:38" ht="12.75" customHeight="1" x14ac:dyDescent="0.25">
      <c r="A78" s="69" t="s">
        <v>598</v>
      </c>
      <c r="B78" s="69">
        <v>56</v>
      </c>
      <c r="W78" t="s">
        <v>199</v>
      </c>
      <c r="AE78" s="50" t="s">
        <v>338</v>
      </c>
      <c r="AF78" s="49"/>
      <c r="AJ78"/>
    </row>
    <row r="79" spans="1:38" ht="12.75" customHeight="1" x14ac:dyDescent="0.25">
      <c r="A79" s="69" t="s">
        <v>655</v>
      </c>
      <c r="B79" s="69">
        <v>124</v>
      </c>
      <c r="W79" t="s">
        <v>200</v>
      </c>
      <c r="AE79" s="50" t="s">
        <v>339</v>
      </c>
      <c r="AF79" s="49"/>
      <c r="AJ79"/>
    </row>
    <row r="80" spans="1:38" ht="12.75" customHeight="1" x14ac:dyDescent="0.25">
      <c r="A80" s="69" t="s">
        <v>627</v>
      </c>
      <c r="B80" s="69">
        <v>91</v>
      </c>
      <c r="W80" t="s">
        <v>201</v>
      </c>
      <c r="AE80" s="50" t="s">
        <v>340</v>
      </c>
      <c r="AF80" s="49"/>
      <c r="AJ80"/>
    </row>
    <row r="81" spans="1:38" ht="12.75" customHeight="1" x14ac:dyDescent="0.25">
      <c r="A81" s="69" t="s">
        <v>656</v>
      </c>
      <c r="B81" s="69">
        <v>125</v>
      </c>
      <c r="W81" t="s">
        <v>202</v>
      </c>
      <c r="AE81" s="50" t="s">
        <v>341</v>
      </c>
      <c r="AF81" s="49"/>
      <c r="AJ81"/>
    </row>
    <row r="82" spans="1:38" ht="12.75" customHeight="1" x14ac:dyDescent="0.25">
      <c r="A82" s="69" t="s">
        <v>611</v>
      </c>
      <c r="B82" s="69">
        <v>75</v>
      </c>
      <c r="W82" t="s">
        <v>203</v>
      </c>
      <c r="AE82" s="50" t="s">
        <v>342</v>
      </c>
      <c r="AF82" s="49"/>
      <c r="AJ82"/>
    </row>
    <row r="83" spans="1:38" ht="12.75" customHeight="1" x14ac:dyDescent="0.25">
      <c r="A83" s="69" t="s">
        <v>618</v>
      </c>
      <c r="B83" s="69">
        <v>82</v>
      </c>
      <c r="W83" t="s">
        <v>204</v>
      </c>
      <c r="AJ83"/>
    </row>
    <row r="84" spans="1:38" ht="12.75" customHeight="1" x14ac:dyDescent="0.25">
      <c r="A84" s="69" t="s">
        <v>626</v>
      </c>
      <c r="B84" s="69">
        <v>90</v>
      </c>
      <c r="W84" t="s">
        <v>205</v>
      </c>
      <c r="AJ84"/>
    </row>
    <row r="85" spans="1:38" ht="12.75" customHeight="1" x14ac:dyDescent="0.25">
      <c r="A85" s="69" t="s">
        <v>628</v>
      </c>
      <c r="B85" s="69">
        <v>92</v>
      </c>
      <c r="W85" t="s">
        <v>206</v>
      </c>
      <c r="AJ85"/>
    </row>
    <row r="86" spans="1:38" ht="12.75" customHeight="1" x14ac:dyDescent="0.25">
      <c r="A86" s="69" t="s">
        <v>637</v>
      </c>
      <c r="B86" s="69">
        <v>102</v>
      </c>
      <c r="W86" t="s">
        <v>207</v>
      </c>
      <c r="AJ86"/>
    </row>
    <row r="87" spans="1:38" ht="12.75" customHeight="1" x14ac:dyDescent="0.25">
      <c r="A87" s="69" t="s">
        <v>624</v>
      </c>
      <c r="B87" s="69">
        <v>88</v>
      </c>
      <c r="AJ87"/>
    </row>
    <row r="88" spans="1:38" ht="12.75" customHeight="1" x14ac:dyDescent="0.25">
      <c r="A88" s="69" t="s">
        <v>632</v>
      </c>
      <c r="B88" s="69">
        <v>97</v>
      </c>
      <c r="AJ88"/>
    </row>
    <row r="89" spans="1:38" ht="12.75" customHeight="1" x14ac:dyDescent="0.25">
      <c r="A89" s="69" t="s">
        <v>615</v>
      </c>
      <c r="B89" s="69">
        <v>79</v>
      </c>
      <c r="AJ89"/>
    </row>
    <row r="90" spans="1:38" ht="12.75" customHeight="1" x14ac:dyDescent="0.25">
      <c r="A90" s="69" t="s">
        <v>631</v>
      </c>
      <c r="B90" s="69">
        <v>96</v>
      </c>
      <c r="AJ90"/>
    </row>
    <row r="91" spans="1:38" ht="12.75" customHeight="1" x14ac:dyDescent="0.25">
      <c r="A91" s="69" t="s">
        <v>625</v>
      </c>
      <c r="B91" s="69">
        <v>89</v>
      </c>
      <c r="Z91" s="1"/>
      <c r="AJ91"/>
    </row>
    <row r="92" spans="1:38" ht="12.75" customHeight="1" x14ac:dyDescent="0.25">
      <c r="A92" s="69" t="s">
        <v>633</v>
      </c>
      <c r="B92" s="69">
        <v>98</v>
      </c>
      <c r="Z92" s="1"/>
      <c r="AJ92"/>
      <c r="AL92" s="1"/>
    </row>
    <row r="93" spans="1:38" s="1" customFormat="1" ht="12.75" customHeight="1" x14ac:dyDescent="0.25">
      <c r="A93" s="69" t="s">
        <v>642</v>
      </c>
      <c r="B93" s="69">
        <v>107</v>
      </c>
      <c r="K93"/>
      <c r="X93"/>
      <c r="Y93" s="79"/>
      <c r="AJ93"/>
      <c r="AK93"/>
    </row>
    <row r="94" spans="1:38" s="1" customFormat="1" ht="12.75" customHeight="1" x14ac:dyDescent="0.25">
      <c r="A94" s="69" t="s">
        <v>661</v>
      </c>
      <c r="B94" s="69">
        <v>130</v>
      </c>
      <c r="K94"/>
      <c r="X94"/>
      <c r="Y94" s="79"/>
      <c r="Z94"/>
      <c r="AJ94"/>
      <c r="AK94"/>
    </row>
    <row r="95" spans="1:38" s="1" customFormat="1" ht="12.75" customHeight="1" x14ac:dyDescent="0.25">
      <c r="A95" s="69" t="s">
        <v>641</v>
      </c>
      <c r="B95" s="69">
        <v>106</v>
      </c>
      <c r="K95"/>
      <c r="X95"/>
      <c r="Y95" s="79"/>
      <c r="Z95"/>
      <c r="AJ95"/>
      <c r="AK95"/>
      <c r="AL95"/>
    </row>
    <row r="96" spans="1:38" ht="12.75" customHeight="1" x14ac:dyDescent="0.25">
      <c r="A96" s="69" t="s">
        <v>622</v>
      </c>
      <c r="B96" s="69">
        <v>86</v>
      </c>
      <c r="K96" s="1"/>
      <c r="X96" s="1"/>
      <c r="Y96" s="80"/>
      <c r="AJ96"/>
    </row>
    <row r="97" spans="1:36" ht="12.75" customHeight="1" x14ac:dyDescent="0.25">
      <c r="A97" s="69" t="s">
        <v>619</v>
      </c>
      <c r="B97" s="69">
        <v>83</v>
      </c>
      <c r="K97" s="1"/>
      <c r="X97" s="1"/>
      <c r="Y97" s="80"/>
      <c r="AJ97"/>
    </row>
    <row r="98" spans="1:36" ht="12.75" customHeight="1" x14ac:dyDescent="0.25">
      <c r="A98" s="69" t="s">
        <v>613</v>
      </c>
      <c r="B98" s="69">
        <v>77</v>
      </c>
      <c r="K98" s="1"/>
      <c r="X98" s="1"/>
      <c r="Y98" s="80"/>
      <c r="AJ98"/>
    </row>
    <row r="99" spans="1:36" ht="12.75" customHeight="1" x14ac:dyDescent="0.25">
      <c r="A99" s="69" t="s">
        <v>639</v>
      </c>
      <c r="B99" s="69">
        <v>104</v>
      </c>
      <c r="AJ99"/>
    </row>
    <row r="100" spans="1:36" ht="12.75" customHeight="1" x14ac:dyDescent="0.25">
      <c r="A100" s="69" t="s">
        <v>617</v>
      </c>
      <c r="B100" s="69">
        <v>81</v>
      </c>
      <c r="AJ100"/>
    </row>
    <row r="101" spans="1:36" ht="12.75" customHeight="1" x14ac:dyDescent="0.25">
      <c r="A101" s="69" t="s">
        <v>616</v>
      </c>
      <c r="B101" s="69">
        <v>80</v>
      </c>
      <c r="AJ101"/>
    </row>
    <row r="102" spans="1:36" ht="12.75" customHeight="1" x14ac:dyDescent="0.25">
      <c r="A102" s="69" t="s">
        <v>634</v>
      </c>
      <c r="B102" s="69">
        <v>99</v>
      </c>
      <c r="AJ102"/>
    </row>
    <row r="103" spans="1:36" ht="12.75" customHeight="1" x14ac:dyDescent="0.25">
      <c r="A103" s="69" t="s">
        <v>620</v>
      </c>
      <c r="B103" s="69">
        <v>84</v>
      </c>
      <c r="AJ103"/>
    </row>
    <row r="104" spans="1:36" ht="12.75" customHeight="1" x14ac:dyDescent="0.25">
      <c r="A104" s="69" t="s">
        <v>662</v>
      </c>
      <c r="B104" s="69">
        <v>131</v>
      </c>
      <c r="AJ104"/>
    </row>
    <row r="105" spans="1:36" ht="12.75" customHeight="1" x14ac:dyDescent="0.25">
      <c r="A105" s="69" t="s">
        <v>630</v>
      </c>
      <c r="B105" s="69">
        <v>94</v>
      </c>
      <c r="AJ105"/>
    </row>
    <row r="106" spans="1:36" ht="12.75" customHeight="1" x14ac:dyDescent="0.25">
      <c r="A106" s="69" t="s">
        <v>640</v>
      </c>
      <c r="B106" s="69">
        <v>105</v>
      </c>
      <c r="AJ106"/>
    </row>
    <row r="107" spans="1:36" ht="12.75" customHeight="1" x14ac:dyDescent="0.25">
      <c r="A107" s="69" t="s">
        <v>629</v>
      </c>
      <c r="B107" s="69">
        <v>93</v>
      </c>
      <c r="AJ107"/>
    </row>
    <row r="108" spans="1:36" ht="12.75" customHeight="1" x14ac:dyDescent="0.25">
      <c r="A108" s="69" t="s">
        <v>638</v>
      </c>
      <c r="B108" s="69">
        <v>103</v>
      </c>
      <c r="AJ108"/>
    </row>
    <row r="109" spans="1:36" ht="12.75" customHeight="1" x14ac:dyDescent="0.25">
      <c r="A109" s="69" t="s">
        <v>636</v>
      </c>
      <c r="B109" s="69">
        <v>101</v>
      </c>
      <c r="AJ109"/>
    </row>
    <row r="110" spans="1:36" ht="12.75" customHeight="1" x14ac:dyDescent="0.25">
      <c r="A110" s="69" t="s">
        <v>635</v>
      </c>
      <c r="B110" s="69">
        <v>100</v>
      </c>
      <c r="AJ110"/>
    </row>
    <row r="111" spans="1:36" ht="12.75" customHeight="1" x14ac:dyDescent="0.25">
      <c r="A111" s="69" t="s">
        <v>614</v>
      </c>
      <c r="B111" s="69">
        <v>78</v>
      </c>
      <c r="AJ111"/>
    </row>
    <row r="112" spans="1:36" ht="12.75" customHeight="1" x14ac:dyDescent="0.25">
      <c r="A112" s="69" t="s">
        <v>621</v>
      </c>
      <c r="B112" s="69">
        <v>85</v>
      </c>
      <c r="AJ112"/>
    </row>
    <row r="113" spans="1:36" ht="12.75" customHeight="1" x14ac:dyDescent="0.25">
      <c r="A113" s="69" t="s">
        <v>564</v>
      </c>
      <c r="B113" s="69">
        <v>14</v>
      </c>
      <c r="AJ113"/>
    </row>
    <row r="114" spans="1:36" ht="12.75" customHeight="1" x14ac:dyDescent="0.25">
      <c r="A114" s="69" t="s">
        <v>646</v>
      </c>
      <c r="B114" s="69">
        <v>111</v>
      </c>
      <c r="AJ114"/>
    </row>
    <row r="115" spans="1:36" ht="12.75" customHeight="1" x14ac:dyDescent="0.25">
      <c r="A115" s="69" t="s">
        <v>659</v>
      </c>
      <c r="B115" s="69">
        <v>128</v>
      </c>
      <c r="AJ115"/>
    </row>
    <row r="116" spans="1:36" ht="12.75" customHeight="1" x14ac:dyDescent="0.25">
      <c r="A116" s="69" t="s">
        <v>647</v>
      </c>
      <c r="B116" s="69">
        <v>112</v>
      </c>
      <c r="AJ116"/>
    </row>
    <row r="117" spans="1:36" ht="12.75" customHeight="1" x14ac:dyDescent="0.25">
      <c r="A117" s="69" t="s">
        <v>599</v>
      </c>
      <c r="B117" s="69">
        <v>57</v>
      </c>
      <c r="AJ117"/>
    </row>
    <row r="118" spans="1:36" ht="12.75" customHeight="1" x14ac:dyDescent="0.25">
      <c r="A118" s="69" t="s">
        <v>660</v>
      </c>
      <c r="B118" s="69">
        <v>129</v>
      </c>
      <c r="AJ118"/>
    </row>
    <row r="119" spans="1:36" ht="12.75" customHeight="1" x14ac:dyDescent="0.25">
      <c r="A119" s="69" t="s">
        <v>648</v>
      </c>
      <c r="B119" s="69">
        <v>113</v>
      </c>
      <c r="AJ119"/>
    </row>
    <row r="120" spans="1:36" ht="12.75" customHeight="1" x14ac:dyDescent="0.25">
      <c r="A120" s="69" t="s">
        <v>561</v>
      </c>
      <c r="B120" s="69">
        <v>11</v>
      </c>
      <c r="AJ120"/>
    </row>
    <row r="121" spans="1:36" ht="12.75" customHeight="1" x14ac:dyDescent="0.25">
      <c r="A121" s="69" t="s">
        <v>554</v>
      </c>
      <c r="B121" s="69">
        <v>4</v>
      </c>
      <c r="AJ121"/>
    </row>
    <row r="122" spans="1:36" ht="12.75" customHeight="1" x14ac:dyDescent="0.25">
      <c r="A122" s="69" t="s">
        <v>555</v>
      </c>
      <c r="B122" s="69">
        <v>5</v>
      </c>
      <c r="AJ122"/>
    </row>
    <row r="123" spans="1:36" ht="12.75" customHeight="1" x14ac:dyDescent="0.25">
      <c r="AJ123"/>
    </row>
    <row r="124" spans="1:36" ht="12.75" customHeight="1" x14ac:dyDescent="0.25">
      <c r="AJ124"/>
    </row>
  </sheetData>
  <sortState ref="A10:B122">
    <sortCondition ref="A10:A1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W94"/>
  <sheetViews>
    <sheetView showGridLines="0" tabSelected="1" topLeftCell="A34" zoomScale="110" zoomScaleNormal="110" workbookViewId="0">
      <selection activeCell="Q69" sqref="Q69:V69"/>
    </sheetView>
  </sheetViews>
  <sheetFormatPr baseColWidth="10" defaultColWidth="2.5703125" defaultRowHeight="15" x14ac:dyDescent="0.25"/>
  <cols>
    <col min="1" max="1" width="10.7109375" style="11" customWidth="1"/>
    <col min="2" max="2" width="1.85546875" style="11" customWidth="1"/>
    <col min="3" max="3" width="1.28515625" style="11" customWidth="1"/>
    <col min="4" max="4" width="1.5703125" style="11" customWidth="1"/>
    <col min="5" max="5" width="3.85546875" style="11" customWidth="1"/>
    <col min="6" max="6" width="6.140625" style="11" customWidth="1"/>
    <col min="7" max="7" width="1.7109375" style="11" customWidth="1"/>
    <col min="8" max="10" width="2.5703125" style="11"/>
    <col min="11" max="11" width="7.42578125" style="11" customWidth="1"/>
    <col min="12" max="13" width="2.5703125" style="11"/>
    <col min="14" max="14" width="3" style="11" bestFit="1" customWidth="1"/>
    <col min="15" max="15" width="3.5703125" style="11" customWidth="1"/>
    <col min="16" max="16" width="3" style="11" bestFit="1" customWidth="1"/>
    <col min="17" max="23" width="2.5703125" style="11"/>
    <col min="24" max="24" width="4.28515625" style="11" customWidth="1"/>
    <col min="25" max="25" width="2.5703125" style="11"/>
    <col min="26" max="26" width="3.5703125" style="11" customWidth="1"/>
    <col min="27" max="33" width="2.5703125" style="11"/>
    <col min="34" max="34" width="4" style="11" bestFit="1" customWidth="1"/>
    <col min="35" max="43" width="2.5703125" style="11"/>
    <col min="44" max="44" width="1.140625" style="11" customWidth="1"/>
    <col min="45" max="56" width="2.5703125" style="11"/>
    <col min="57" max="57" width="7" style="11" bestFit="1" customWidth="1"/>
    <col min="58" max="16384" width="2.5703125" style="11"/>
  </cols>
  <sheetData>
    <row r="1" spans="3:49" ht="9" customHeight="1" x14ac:dyDescent="0.25"/>
    <row r="2" spans="3:49" ht="3.75" customHeight="1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3:49" ht="34.5" customHeight="1" x14ac:dyDescent="0.25"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5" t="s">
        <v>343</v>
      </c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7"/>
      <c r="AJ3" s="140" t="s">
        <v>25</v>
      </c>
      <c r="AK3" s="141"/>
      <c r="AL3" s="141"/>
      <c r="AM3" s="141"/>
      <c r="AN3" s="141"/>
      <c r="AO3" s="141"/>
      <c r="AP3" s="141"/>
      <c r="AQ3" s="141"/>
      <c r="AR3" s="142"/>
      <c r="AS3" s="12"/>
      <c r="AT3" s="12"/>
      <c r="AU3" s="12"/>
      <c r="AV3" s="12"/>
      <c r="AW3" s="12"/>
    </row>
    <row r="4" spans="3:49" ht="21" customHeight="1" x14ac:dyDescent="0.25"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5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0"/>
      <c r="AK4" s="141"/>
      <c r="AL4" s="141"/>
      <c r="AM4" s="141"/>
      <c r="AN4" s="141"/>
      <c r="AO4" s="141"/>
      <c r="AP4" s="141"/>
      <c r="AQ4" s="141"/>
      <c r="AR4" s="142"/>
      <c r="AS4" s="13"/>
      <c r="AT4" s="13"/>
      <c r="AU4" s="13"/>
      <c r="AV4" s="13"/>
      <c r="AW4" s="13"/>
    </row>
    <row r="5" spans="3:49" ht="15" customHeight="1" x14ac:dyDescent="0.25"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5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7"/>
      <c r="AJ5" s="140"/>
      <c r="AK5" s="141"/>
      <c r="AL5" s="141"/>
      <c r="AM5" s="141"/>
      <c r="AN5" s="141"/>
      <c r="AO5" s="141"/>
      <c r="AP5" s="141"/>
      <c r="AQ5" s="141"/>
      <c r="AR5" s="142"/>
      <c r="AS5" s="13"/>
      <c r="AT5" s="13"/>
      <c r="AU5" s="13"/>
      <c r="AV5" s="13"/>
      <c r="AW5" s="13"/>
    </row>
    <row r="6" spans="3:49" ht="18" customHeight="1" x14ac:dyDescent="0.25"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5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7"/>
      <c r="AJ6" s="140"/>
      <c r="AK6" s="141"/>
      <c r="AL6" s="141"/>
      <c r="AM6" s="141"/>
      <c r="AN6" s="141"/>
      <c r="AO6" s="141"/>
      <c r="AP6" s="141"/>
      <c r="AQ6" s="141"/>
      <c r="AR6" s="142"/>
    </row>
    <row r="7" spans="3:49" x14ac:dyDescent="0.25"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5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7"/>
      <c r="AJ7" s="140"/>
      <c r="AK7" s="141"/>
      <c r="AL7" s="141"/>
      <c r="AM7" s="141"/>
      <c r="AN7" s="141"/>
      <c r="AO7" s="141"/>
      <c r="AP7" s="141"/>
      <c r="AQ7" s="141"/>
      <c r="AR7" s="142"/>
    </row>
    <row r="8" spans="3:49" ht="7.5" customHeight="1" x14ac:dyDescent="0.25"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5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7"/>
      <c r="AJ8" s="140"/>
      <c r="AK8" s="141"/>
      <c r="AL8" s="141"/>
      <c r="AM8" s="141"/>
      <c r="AN8" s="141"/>
      <c r="AO8" s="141"/>
      <c r="AP8" s="141"/>
      <c r="AQ8" s="141"/>
      <c r="AR8" s="142"/>
    </row>
    <row r="9" spans="3:49" ht="3.75" customHeight="1" x14ac:dyDescent="0.25">
      <c r="C9" s="1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3:49" ht="21" customHeight="1" thickBot="1" x14ac:dyDescent="0.3">
      <c r="C10" s="56"/>
      <c r="E10" s="143" t="s">
        <v>21</v>
      </c>
      <c r="F10" s="143"/>
      <c r="G10" s="143"/>
      <c r="H10" s="143"/>
      <c r="I10" s="144"/>
      <c r="J10" s="144"/>
      <c r="K10" s="144"/>
      <c r="L10" s="144"/>
      <c r="M10" s="144"/>
      <c r="N10" s="144"/>
      <c r="AR10" s="56"/>
    </row>
    <row r="11" spans="3:49" ht="16.5" customHeight="1" thickBot="1" x14ac:dyDescent="0.3">
      <c r="C11" s="14"/>
      <c r="E11" s="145" t="s">
        <v>0</v>
      </c>
      <c r="F11" s="146"/>
      <c r="G11" s="146"/>
      <c r="H11" s="146"/>
      <c r="I11" s="138"/>
      <c r="J11" s="139"/>
      <c r="K11" s="139"/>
      <c r="L11" s="139"/>
      <c r="M11" s="139"/>
      <c r="N11" s="150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00" t="s">
        <v>9</v>
      </c>
      <c r="AE11" s="100"/>
      <c r="AF11" s="100"/>
      <c r="AG11" s="100"/>
      <c r="AH11" s="147"/>
      <c r="AI11" s="148"/>
      <c r="AJ11" s="148"/>
      <c r="AK11" s="148"/>
      <c r="AL11" s="148"/>
      <c r="AM11" s="148"/>
      <c r="AN11" s="148"/>
      <c r="AO11" s="148"/>
      <c r="AP11" s="149"/>
      <c r="AR11" s="14"/>
    </row>
    <row r="12" spans="3:49" ht="6" customHeight="1" thickBot="1" x14ac:dyDescent="0.3">
      <c r="C12" s="14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7"/>
      <c r="AR12" s="14"/>
    </row>
    <row r="13" spans="3:49" ht="15.75" customHeight="1" thickBot="1" x14ac:dyDescent="0.3">
      <c r="C13" s="14"/>
      <c r="E13" s="78" t="s">
        <v>460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191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3"/>
      <c r="AR13" s="14"/>
    </row>
    <row r="14" spans="3:49" ht="3.75" customHeight="1" x14ac:dyDescent="0.25">
      <c r="C14" s="14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R14" s="14"/>
    </row>
    <row r="15" spans="3:49" x14ac:dyDescent="0.25">
      <c r="C15" s="14"/>
      <c r="E15" s="102" t="s">
        <v>16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28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R15" s="14"/>
    </row>
    <row r="16" spans="3:49" ht="3.75" customHeight="1" x14ac:dyDescent="0.25">
      <c r="C16" s="14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R16" s="14"/>
    </row>
    <row r="17" spans="3:44" x14ac:dyDescent="0.25">
      <c r="C17" s="14"/>
      <c r="E17" s="102" t="s">
        <v>87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28"/>
      <c r="P17" s="129"/>
      <c r="Q17" s="130"/>
      <c r="R17" s="130"/>
      <c r="S17" s="130"/>
      <c r="T17" s="130"/>
      <c r="U17" s="130"/>
      <c r="V17" s="131"/>
      <c r="W17" s="20"/>
      <c r="X17" s="133" t="s">
        <v>1</v>
      </c>
      <c r="Y17" s="134"/>
      <c r="Z17" s="105"/>
      <c r="AA17" s="107"/>
      <c r="AB17" s="121" t="s">
        <v>89</v>
      </c>
      <c r="AC17" s="98"/>
      <c r="AD17" s="98"/>
      <c r="AE17" s="98"/>
      <c r="AF17" s="98"/>
      <c r="AG17" s="98"/>
      <c r="AH17" s="98"/>
      <c r="AI17" s="99"/>
      <c r="AJ17" s="97"/>
      <c r="AK17" s="97"/>
      <c r="AL17" s="97"/>
      <c r="AM17" s="97"/>
      <c r="AN17" s="97"/>
      <c r="AO17" s="97"/>
      <c r="AP17" s="97"/>
      <c r="AR17" s="14"/>
    </row>
    <row r="18" spans="3:44" ht="3" customHeight="1" x14ac:dyDescent="0.25">
      <c r="C18" s="14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  <c r="AR18" s="14"/>
    </row>
    <row r="19" spans="3:44" x14ac:dyDescent="0.25">
      <c r="C19" s="14"/>
      <c r="E19" s="102" t="s">
        <v>88</v>
      </c>
      <c r="F19" s="103"/>
      <c r="G19" s="103"/>
      <c r="H19" s="128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20"/>
      <c r="V19" s="133" t="s">
        <v>18</v>
      </c>
      <c r="W19" s="133"/>
      <c r="X19" s="134"/>
      <c r="Y19" s="97"/>
      <c r="Z19" s="97"/>
      <c r="AA19" s="97"/>
      <c r="AB19" s="97"/>
      <c r="AC19" s="97"/>
      <c r="AD19" s="97"/>
      <c r="AE19" s="20"/>
      <c r="AF19" s="133" t="s">
        <v>17</v>
      </c>
      <c r="AG19" s="133"/>
      <c r="AH19" s="134"/>
      <c r="AI19" s="125"/>
      <c r="AJ19" s="126"/>
      <c r="AK19" s="126"/>
      <c r="AL19" s="126"/>
      <c r="AM19" s="126"/>
      <c r="AN19" s="126"/>
      <c r="AO19" s="126"/>
      <c r="AP19" s="127"/>
      <c r="AR19" s="14"/>
    </row>
    <row r="20" spans="3:44" ht="4.5" customHeight="1" x14ac:dyDescent="0.25">
      <c r="C20" s="14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R20" s="14"/>
    </row>
    <row r="21" spans="3:44" x14ac:dyDescent="0.25">
      <c r="C21" s="14"/>
      <c r="E21" s="102" t="s">
        <v>120</v>
      </c>
      <c r="F21" s="103"/>
      <c r="G21" s="103"/>
      <c r="H21" s="128"/>
      <c r="I21" s="97"/>
      <c r="J21" s="97"/>
      <c r="K21" s="97"/>
      <c r="L21" s="97"/>
      <c r="M21" s="97"/>
      <c r="N21" s="20"/>
      <c r="O21" s="133" t="s">
        <v>6</v>
      </c>
      <c r="P21" s="133"/>
      <c r="Q21" s="133"/>
      <c r="R21" s="134"/>
      <c r="S21" s="125"/>
      <c r="T21" s="126"/>
      <c r="U21" s="126"/>
      <c r="V21" s="126"/>
      <c r="W21" s="126"/>
      <c r="X21" s="126"/>
      <c r="Y21" s="126"/>
      <c r="Z21" s="127"/>
      <c r="AA21" s="20"/>
      <c r="AB21" s="133" t="s">
        <v>19</v>
      </c>
      <c r="AC21" s="133"/>
      <c r="AD21" s="133"/>
      <c r="AE21" s="133"/>
      <c r="AF21" s="133"/>
      <c r="AG21" s="134"/>
      <c r="AH21" s="125"/>
      <c r="AI21" s="126"/>
      <c r="AJ21" s="126"/>
      <c r="AK21" s="126"/>
      <c r="AL21" s="126"/>
      <c r="AM21" s="126"/>
      <c r="AN21" s="126"/>
      <c r="AO21" s="126"/>
      <c r="AP21" s="127"/>
      <c r="AR21" s="14"/>
    </row>
    <row r="22" spans="3:44" ht="3.75" customHeight="1" x14ac:dyDescent="0.25">
      <c r="C22" s="14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1"/>
      <c r="AR22" s="14"/>
    </row>
    <row r="23" spans="3:44" x14ac:dyDescent="0.25">
      <c r="C23" s="14"/>
      <c r="E23" s="102" t="s">
        <v>92</v>
      </c>
      <c r="F23" s="103"/>
      <c r="G23" s="103"/>
      <c r="H23" s="103"/>
      <c r="I23" s="103"/>
      <c r="J23" s="103"/>
      <c r="K23" s="103"/>
      <c r="L23" s="103"/>
      <c r="M23" s="128"/>
      <c r="N23" s="151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R23" s="14"/>
    </row>
    <row r="24" spans="3:44" ht="5.25" customHeight="1" x14ac:dyDescent="0.25">
      <c r="C24" s="14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1"/>
      <c r="AR24" s="14"/>
    </row>
    <row r="25" spans="3:44" x14ac:dyDescent="0.25">
      <c r="C25" s="14"/>
      <c r="E25" s="102" t="s">
        <v>125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22"/>
      <c r="W25" s="22"/>
      <c r="X25" s="105"/>
      <c r="Y25" s="107"/>
      <c r="Z25" s="22"/>
      <c r="AB25" s="22"/>
      <c r="AC25" s="22" t="s">
        <v>126</v>
      </c>
      <c r="AD25" s="22"/>
      <c r="AE25" s="22"/>
      <c r="AF25" s="22"/>
      <c r="AG25" s="125"/>
      <c r="AH25" s="126"/>
      <c r="AI25" s="126"/>
      <c r="AJ25" s="126"/>
      <c r="AK25" s="126"/>
      <c r="AL25" s="126"/>
      <c r="AM25" s="126"/>
      <c r="AN25" s="126"/>
      <c r="AO25" s="127"/>
      <c r="AP25" s="21"/>
      <c r="AR25" s="14"/>
    </row>
    <row r="26" spans="3:44" ht="6" customHeight="1" x14ac:dyDescent="0.25">
      <c r="C26" s="14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1"/>
      <c r="AR26" s="14"/>
    </row>
    <row r="27" spans="3:44" x14ac:dyDescent="0.25">
      <c r="C27" s="14"/>
      <c r="E27" s="102" t="s">
        <v>216</v>
      </c>
      <c r="F27" s="103"/>
      <c r="G27" s="103"/>
      <c r="H27" s="103"/>
      <c r="I27" s="103"/>
      <c r="J27" s="103"/>
      <c r="K27" s="103"/>
      <c r="L27" s="22" t="s">
        <v>127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05"/>
      <c r="Z27" s="107"/>
      <c r="AA27" s="22"/>
      <c r="AB27" s="22"/>
      <c r="AC27" s="22" t="s">
        <v>126</v>
      </c>
      <c r="AD27" s="22"/>
      <c r="AE27" s="22"/>
      <c r="AF27" s="22"/>
      <c r="AG27" s="125"/>
      <c r="AH27" s="126"/>
      <c r="AI27" s="126"/>
      <c r="AJ27" s="126"/>
      <c r="AK27" s="126"/>
      <c r="AL27" s="126"/>
      <c r="AM27" s="126"/>
      <c r="AN27" s="126"/>
      <c r="AO27" s="127"/>
      <c r="AP27" s="21"/>
      <c r="AR27" s="14"/>
    </row>
    <row r="28" spans="3:44" x14ac:dyDescent="0.25">
      <c r="C28" s="14"/>
      <c r="E28" s="102"/>
      <c r="F28" s="103"/>
      <c r="G28" s="103"/>
      <c r="H28" s="103"/>
      <c r="I28" s="103"/>
      <c r="J28" s="103"/>
      <c r="K28" s="103"/>
      <c r="L28" s="22" t="s">
        <v>128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05"/>
      <c r="Z28" s="107"/>
      <c r="AA28" s="22"/>
      <c r="AB28" s="22"/>
      <c r="AC28" s="22" t="s">
        <v>130</v>
      </c>
      <c r="AD28" s="22"/>
      <c r="AE28" s="22"/>
      <c r="AF28" s="22"/>
      <c r="AG28" s="125"/>
      <c r="AH28" s="126"/>
      <c r="AI28" s="126"/>
      <c r="AJ28" s="126"/>
      <c r="AK28" s="126"/>
      <c r="AL28" s="126"/>
      <c r="AM28" s="126"/>
      <c r="AN28" s="126"/>
      <c r="AO28" s="127"/>
      <c r="AP28" s="21"/>
      <c r="AR28" s="14"/>
    </row>
    <row r="29" spans="3:44" x14ac:dyDescent="0.25">
      <c r="C29" s="14"/>
      <c r="E29" s="102"/>
      <c r="F29" s="103"/>
      <c r="G29" s="103"/>
      <c r="H29" s="103"/>
      <c r="I29" s="103"/>
      <c r="J29" s="103"/>
      <c r="K29" s="103"/>
      <c r="L29" s="22" t="s">
        <v>129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05"/>
      <c r="Z29" s="107"/>
      <c r="AA29" s="22"/>
      <c r="AB29" s="22"/>
      <c r="AC29" s="22" t="s">
        <v>131</v>
      </c>
      <c r="AD29" s="22"/>
      <c r="AE29" s="22"/>
      <c r="AF29" s="22"/>
      <c r="AG29" s="125"/>
      <c r="AH29" s="126"/>
      <c r="AI29" s="126"/>
      <c r="AJ29" s="126"/>
      <c r="AK29" s="126"/>
      <c r="AL29" s="126"/>
      <c r="AM29" s="126"/>
      <c r="AN29" s="126"/>
      <c r="AO29" s="127"/>
      <c r="AP29" s="21"/>
      <c r="AR29" s="14"/>
    </row>
    <row r="30" spans="3:44" ht="17.25" customHeight="1" x14ac:dyDescent="0.25">
      <c r="C30" s="14"/>
      <c r="E30" s="19"/>
      <c r="F30" s="20"/>
      <c r="G30" s="20"/>
      <c r="H30" s="20"/>
      <c r="I30" s="20"/>
      <c r="J30" s="20"/>
      <c r="K30" s="20"/>
      <c r="L30" s="118" t="s">
        <v>457</v>
      </c>
      <c r="M30" s="118"/>
      <c r="N30" s="118"/>
      <c r="O30" s="118"/>
      <c r="P30" s="118"/>
      <c r="Q30" s="118"/>
      <c r="R30" s="118"/>
      <c r="S30" s="118"/>
      <c r="T30" s="118"/>
      <c r="U30" s="118"/>
      <c r="V30" s="20"/>
      <c r="W30" s="20"/>
      <c r="X30" s="20"/>
      <c r="Y30" s="105"/>
      <c r="Z30" s="10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1"/>
      <c r="AR30" s="14"/>
    </row>
    <row r="31" spans="3:44" x14ac:dyDescent="0.25">
      <c r="C31" s="14"/>
      <c r="E31" s="156" t="s">
        <v>90</v>
      </c>
      <c r="F31" s="133"/>
      <c r="G31" s="133"/>
      <c r="H31" s="134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R31" s="14"/>
    </row>
    <row r="32" spans="3:44" ht="3" customHeight="1" x14ac:dyDescent="0.25">
      <c r="C32" s="14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1"/>
      <c r="AR32" s="14"/>
    </row>
    <row r="33" spans="3:44" x14ac:dyDescent="0.25">
      <c r="C33" s="14"/>
      <c r="E33" s="156" t="s">
        <v>7</v>
      </c>
      <c r="F33" s="133"/>
      <c r="G33" s="133"/>
      <c r="H33" s="133"/>
      <c r="I33" s="133"/>
      <c r="J33" s="134"/>
      <c r="K33" s="153"/>
      <c r="L33" s="153"/>
      <c r="M33" s="153"/>
      <c r="N33" s="153"/>
      <c r="O33" s="153"/>
      <c r="P33" s="153"/>
      <c r="Q33" s="20"/>
      <c r="R33" s="133" t="s">
        <v>8</v>
      </c>
      <c r="S33" s="133"/>
      <c r="T33" s="133"/>
      <c r="U33" s="133"/>
      <c r="V33" s="133"/>
      <c r="W33" s="134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R33" s="14"/>
    </row>
    <row r="34" spans="3:44" ht="15.75" customHeight="1" x14ac:dyDescent="0.25">
      <c r="C34" s="14"/>
      <c r="E34" s="33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116" t="s">
        <v>403</v>
      </c>
      <c r="S34" s="116"/>
      <c r="T34" s="116"/>
      <c r="U34" s="116"/>
      <c r="V34" s="116"/>
      <c r="W34" s="117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R34" s="14"/>
    </row>
    <row r="35" spans="3:44" x14ac:dyDescent="0.25">
      <c r="C35" s="14"/>
      <c r="E35" s="102" t="s">
        <v>217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22"/>
      <c r="R35" s="105"/>
      <c r="S35" s="107"/>
      <c r="T35" s="22"/>
      <c r="U35" s="22"/>
      <c r="V35" s="31"/>
      <c r="X35" s="103" t="s">
        <v>224</v>
      </c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55"/>
      <c r="AJ35" s="160"/>
      <c r="AK35" s="161"/>
      <c r="AL35" s="161"/>
      <c r="AM35" s="161"/>
      <c r="AN35" s="161"/>
      <c r="AO35" s="162"/>
      <c r="AP35" s="32"/>
      <c r="AR35" s="14"/>
    </row>
    <row r="36" spans="3:44" ht="2.25" customHeight="1" x14ac:dyDescent="0.25">
      <c r="C36" s="14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/>
      <c r="AR36" s="14"/>
    </row>
    <row r="37" spans="3:44" x14ac:dyDescent="0.25">
      <c r="C37" s="14"/>
      <c r="E37" s="156" t="s">
        <v>248</v>
      </c>
      <c r="F37" s="134"/>
      <c r="G37" s="125"/>
      <c r="H37" s="126"/>
      <c r="I37" s="126"/>
      <c r="J37" s="126"/>
      <c r="K37" s="126"/>
      <c r="L37" s="126"/>
      <c r="M37" s="127"/>
      <c r="N37" s="156" t="s">
        <v>249</v>
      </c>
      <c r="O37" s="133"/>
      <c r="P37" s="133"/>
      <c r="Q37" s="134"/>
      <c r="R37" s="97"/>
      <c r="S37" s="97"/>
      <c r="T37" s="97"/>
      <c r="U37" s="97"/>
      <c r="V37" s="97"/>
      <c r="W37" s="97"/>
      <c r="X37" s="97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 t="s">
        <v>349</v>
      </c>
      <c r="AK37" s="22"/>
      <c r="AL37" s="22"/>
      <c r="AM37" s="22"/>
      <c r="AN37" s="22"/>
      <c r="AO37" s="22"/>
      <c r="AP37" s="44"/>
      <c r="AR37" s="14"/>
    </row>
    <row r="38" spans="3:44" ht="3" customHeight="1" x14ac:dyDescent="0.25">
      <c r="C38" s="14"/>
      <c r="E38" s="59"/>
      <c r="F38" s="58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3"/>
      <c r="AR38" s="14"/>
    </row>
    <row r="39" spans="3:44" ht="15" customHeight="1" x14ac:dyDescent="0.25">
      <c r="C39" s="14"/>
      <c r="E39" s="172" t="s">
        <v>459</v>
      </c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73"/>
      <c r="AR39" s="14"/>
    </row>
    <row r="40" spans="3:44" ht="15" customHeight="1" x14ac:dyDescent="0.25">
      <c r="C40" s="14"/>
      <c r="E40" s="16"/>
      <c r="F40" s="98" t="s">
        <v>458</v>
      </c>
      <c r="G40" s="98"/>
      <c r="H40" s="98"/>
      <c r="I40" s="98"/>
      <c r="J40" s="98"/>
      <c r="K40" s="98"/>
      <c r="L40" s="98"/>
      <c r="M40" s="98"/>
      <c r="N40" s="98"/>
      <c r="O40" s="115"/>
      <c r="P40" s="115"/>
      <c r="Q40" s="115"/>
      <c r="R40" s="115"/>
      <c r="S40" s="115"/>
      <c r="T40" s="115"/>
      <c r="U40" s="115"/>
      <c r="V40" s="115"/>
      <c r="W40" s="43"/>
      <c r="X40" s="43"/>
      <c r="Y40" s="133" t="s">
        <v>385</v>
      </c>
      <c r="Z40" s="133"/>
      <c r="AA40" s="133"/>
      <c r="AB40" s="133"/>
      <c r="AC40" s="133"/>
      <c r="AD40" s="133"/>
      <c r="AE40" s="133"/>
      <c r="AF40" s="133"/>
      <c r="AG40" s="133"/>
      <c r="AH40" s="115"/>
      <c r="AI40" s="115"/>
      <c r="AJ40" s="115"/>
      <c r="AK40" s="115"/>
      <c r="AL40" s="115"/>
      <c r="AM40" s="115"/>
      <c r="AN40" s="115"/>
      <c r="AO40" s="115"/>
      <c r="AP40" s="115"/>
      <c r="AR40" s="14"/>
    </row>
    <row r="41" spans="3:44" ht="15" customHeight="1" x14ac:dyDescent="0.25">
      <c r="C41" s="14"/>
      <c r="E41" s="71"/>
      <c r="F41" s="98" t="s">
        <v>386</v>
      </c>
      <c r="G41" s="119"/>
      <c r="H41" s="119"/>
      <c r="I41" s="119"/>
      <c r="J41" s="119"/>
      <c r="K41" s="119"/>
      <c r="L41" s="119"/>
      <c r="M41" s="119"/>
      <c r="N41" s="119"/>
      <c r="O41" s="120"/>
      <c r="P41" s="120"/>
      <c r="Q41" s="120"/>
      <c r="R41" s="120"/>
      <c r="S41" s="120"/>
      <c r="T41" s="120"/>
      <c r="U41" s="120"/>
      <c r="V41" s="120"/>
      <c r="W41" s="17"/>
      <c r="X41" s="17"/>
      <c r="Y41" s="169"/>
      <c r="Z41" s="169"/>
      <c r="AA41" s="169"/>
      <c r="AB41" s="169"/>
      <c r="AC41" s="169"/>
      <c r="AD41" s="169"/>
      <c r="AE41" s="169"/>
      <c r="AF41" s="169"/>
      <c r="AG41" s="169"/>
      <c r="AH41" s="17"/>
      <c r="AI41" s="17"/>
      <c r="AJ41" s="17"/>
      <c r="AK41" s="17"/>
      <c r="AL41" s="17"/>
      <c r="AM41" s="17"/>
      <c r="AN41" s="17"/>
      <c r="AO41" s="17"/>
      <c r="AP41" s="74"/>
      <c r="AR41" s="14"/>
    </row>
    <row r="42" spans="3:44" ht="15" customHeight="1" x14ac:dyDescent="0.25">
      <c r="C42" s="14"/>
      <c r="E42" s="154" t="s">
        <v>96</v>
      </c>
      <c r="F42" s="154"/>
      <c r="G42" s="154"/>
      <c r="H42" s="154"/>
      <c r="I42" s="154"/>
      <c r="J42" s="154"/>
      <c r="K42" s="154"/>
      <c r="L42" s="154"/>
      <c r="M42" s="154"/>
      <c r="N42" s="154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R42" s="14"/>
    </row>
    <row r="43" spans="3:44" x14ac:dyDescent="0.25">
      <c r="C43" s="14"/>
      <c r="E43" s="166" t="s">
        <v>91</v>
      </c>
      <c r="F43" s="167"/>
      <c r="G43" s="167"/>
      <c r="H43" s="167"/>
      <c r="I43" s="167"/>
      <c r="J43" s="167"/>
      <c r="K43" s="167"/>
      <c r="L43" s="167"/>
      <c r="M43" s="167"/>
      <c r="N43" s="168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R43" s="14"/>
    </row>
    <row r="44" spans="3:44" ht="3" customHeight="1" x14ac:dyDescent="0.25">
      <c r="C44" s="14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1"/>
      <c r="AR44" s="14"/>
    </row>
    <row r="45" spans="3:44" x14ac:dyDescent="0.25">
      <c r="C45" s="14"/>
      <c r="E45" s="157" t="s">
        <v>10</v>
      </c>
      <c r="F45" s="158"/>
      <c r="G45" s="158"/>
      <c r="H45" s="158"/>
      <c r="I45" s="158"/>
      <c r="J45" s="158"/>
      <c r="K45" s="158"/>
      <c r="L45" s="158"/>
      <c r="M45" s="158"/>
      <c r="N45" s="159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R45" s="14"/>
    </row>
    <row r="46" spans="3:44" ht="13.5" customHeight="1" x14ac:dyDescent="0.25">
      <c r="C46" s="14"/>
      <c r="E46" s="154" t="s">
        <v>483</v>
      </c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R46" s="14"/>
    </row>
    <row r="47" spans="3:44" ht="3.75" customHeight="1" x14ac:dyDescent="0.25">
      <c r="C47" s="14"/>
      <c r="E47" s="2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27"/>
      <c r="AR47" s="14"/>
    </row>
    <row r="48" spans="3:44" x14ac:dyDescent="0.25">
      <c r="C48" s="14"/>
      <c r="E48" s="156" t="s">
        <v>250</v>
      </c>
      <c r="F48" s="133"/>
      <c r="G48" s="133"/>
      <c r="H48" s="133"/>
      <c r="I48" s="133"/>
      <c r="J48" s="133"/>
      <c r="K48" s="133"/>
      <c r="L48" s="133"/>
      <c r="M48" s="133"/>
      <c r="N48" s="134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R48" s="14"/>
    </row>
    <row r="49" spans="3:44" ht="3.75" customHeight="1" x14ac:dyDescent="0.25">
      <c r="C49" s="14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1"/>
      <c r="AR49" s="14"/>
    </row>
    <row r="50" spans="3:44" x14ac:dyDescent="0.25">
      <c r="C50" s="14"/>
      <c r="E50" s="121" t="s">
        <v>92</v>
      </c>
      <c r="F50" s="98"/>
      <c r="G50" s="98"/>
      <c r="H50" s="98"/>
      <c r="I50" s="98"/>
      <c r="J50" s="98"/>
      <c r="K50" s="98"/>
      <c r="L50" s="98"/>
      <c r="M50" s="17"/>
      <c r="O50" s="151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33" t="s">
        <v>6</v>
      </c>
      <c r="AB50" s="133"/>
      <c r="AC50" s="133"/>
      <c r="AD50" s="134"/>
      <c r="AE50" s="125"/>
      <c r="AF50" s="126"/>
      <c r="AG50" s="126"/>
      <c r="AH50" s="126"/>
      <c r="AI50" s="126"/>
      <c r="AJ50" s="126"/>
      <c r="AK50" s="126"/>
      <c r="AL50" s="127"/>
      <c r="AM50" s="156"/>
      <c r="AN50" s="133"/>
      <c r="AO50" s="133"/>
      <c r="AP50" s="134"/>
      <c r="AR50" s="14"/>
    </row>
    <row r="51" spans="3:44" ht="3" customHeight="1" x14ac:dyDescent="0.25">
      <c r="C51" s="14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1"/>
      <c r="AR51" s="14"/>
    </row>
    <row r="52" spans="3:44" x14ac:dyDescent="0.25">
      <c r="C52" s="14"/>
      <c r="E52" s="121" t="s">
        <v>251</v>
      </c>
      <c r="F52" s="98"/>
      <c r="G52" s="98"/>
      <c r="H52" s="98"/>
      <c r="I52" s="98"/>
      <c r="J52" s="98"/>
      <c r="K52" s="98"/>
      <c r="L52" s="98"/>
      <c r="M52" s="17"/>
      <c r="O52" s="122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4"/>
      <c r="AA52" s="58"/>
      <c r="AB52" s="58"/>
      <c r="AC52" s="58"/>
      <c r="AD52" s="58"/>
      <c r="AE52" s="125"/>
      <c r="AF52" s="126"/>
      <c r="AG52" s="126"/>
      <c r="AH52" s="126"/>
      <c r="AI52" s="126"/>
      <c r="AJ52" s="126"/>
      <c r="AK52" s="126"/>
      <c r="AL52" s="127"/>
      <c r="AM52" s="43"/>
      <c r="AN52" s="43"/>
      <c r="AO52" s="43"/>
      <c r="AP52" s="44"/>
      <c r="AR52" s="14"/>
    </row>
    <row r="53" spans="3:44" ht="4.5" customHeight="1" x14ac:dyDescent="0.25">
      <c r="C53" s="14"/>
      <c r="E53" s="23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5"/>
      <c r="AR53" s="14"/>
    </row>
    <row r="54" spans="3:44" ht="16.5" customHeight="1" x14ac:dyDescent="0.25">
      <c r="C54" s="14"/>
      <c r="E54" s="154" t="s">
        <v>97</v>
      </c>
      <c r="F54" s="154"/>
      <c r="G54" s="154"/>
      <c r="H54" s="154"/>
      <c r="I54" s="154"/>
      <c r="J54" s="154"/>
      <c r="K54" s="154"/>
      <c r="L54" s="154"/>
      <c r="M54" s="154"/>
      <c r="N54" s="154"/>
      <c r="AR54" s="14"/>
    </row>
    <row r="55" spans="3:44" x14ac:dyDescent="0.25">
      <c r="C55" s="14"/>
      <c r="E55" s="163" t="s">
        <v>2</v>
      </c>
      <c r="F55" s="164"/>
      <c r="G55" s="164"/>
      <c r="H55" s="164"/>
      <c r="I55" s="164"/>
      <c r="J55" s="164"/>
      <c r="K55" s="164"/>
      <c r="L55" s="164"/>
      <c r="M55" s="164"/>
      <c r="N55" s="165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R55" s="14"/>
    </row>
    <row r="56" spans="3:44" ht="4.5" customHeight="1" x14ac:dyDescent="0.25">
      <c r="C56" s="14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1"/>
      <c r="AR56" s="14"/>
    </row>
    <row r="57" spans="3:44" x14ac:dyDescent="0.25">
      <c r="C57" s="14"/>
      <c r="E57" s="163" t="s">
        <v>261</v>
      </c>
      <c r="F57" s="164"/>
      <c r="G57" s="164"/>
      <c r="H57" s="164"/>
      <c r="I57" s="164"/>
      <c r="J57" s="164"/>
      <c r="K57" s="164"/>
      <c r="L57" s="164"/>
      <c r="M57" s="164"/>
      <c r="N57" s="165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R57" s="14"/>
    </row>
    <row r="58" spans="3:44" ht="3.75" customHeight="1" x14ac:dyDescent="0.25">
      <c r="C58" s="14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1"/>
      <c r="AR58" s="14"/>
    </row>
    <row r="59" spans="3:44" x14ac:dyDescent="0.25">
      <c r="C59" s="14"/>
      <c r="E59" s="102" t="s">
        <v>3</v>
      </c>
      <c r="F59" s="103"/>
      <c r="G59" s="103"/>
      <c r="H59" s="103"/>
      <c r="I59" s="103"/>
      <c r="J59" s="103"/>
      <c r="K59" s="103"/>
      <c r="L59" s="103"/>
      <c r="M59" s="103"/>
      <c r="N59" s="128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R59" s="14"/>
    </row>
    <row r="60" spans="3:44" ht="4.5" customHeight="1" x14ac:dyDescent="0.25">
      <c r="C60" s="14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1"/>
      <c r="AR60" s="14"/>
    </row>
    <row r="61" spans="3:44" x14ac:dyDescent="0.25">
      <c r="C61" s="14"/>
      <c r="E61" s="102" t="s">
        <v>11</v>
      </c>
      <c r="F61" s="103"/>
      <c r="G61" s="103"/>
      <c r="H61" s="103"/>
      <c r="I61" s="103"/>
      <c r="J61" s="103"/>
      <c r="K61" s="103"/>
      <c r="L61" s="103"/>
      <c r="M61" s="103"/>
      <c r="N61" s="128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156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4"/>
      <c r="AR61" s="14"/>
    </row>
    <row r="62" spans="3:44" ht="3.75" customHeight="1" x14ac:dyDescent="0.25">
      <c r="C62" s="14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1"/>
      <c r="AR62" s="14"/>
    </row>
    <row r="63" spans="3:44" ht="15" customHeight="1" x14ac:dyDescent="0.25">
      <c r="C63" s="14"/>
      <c r="E63" s="102" t="s">
        <v>20</v>
      </c>
      <c r="F63" s="103"/>
      <c r="G63" s="103"/>
      <c r="H63" s="103"/>
      <c r="I63" s="128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R63" s="14"/>
    </row>
    <row r="64" spans="3:44" ht="3.75" customHeight="1" x14ac:dyDescent="0.25">
      <c r="C64" s="14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1"/>
      <c r="AR64" s="14"/>
    </row>
    <row r="65" spans="1:44" x14ac:dyDescent="0.25">
      <c r="C65" s="14"/>
      <c r="E65" s="102" t="s">
        <v>121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7"/>
      <c r="Q65" s="97"/>
      <c r="R65" s="97"/>
      <c r="S65" s="98" t="s">
        <v>93</v>
      </c>
      <c r="T65" s="98"/>
      <c r="U65" s="98"/>
      <c r="V65" s="98"/>
      <c r="W65" s="98"/>
      <c r="X65" s="98"/>
      <c r="Y65" s="99"/>
      <c r="Z65" s="97"/>
      <c r="AA65" s="97"/>
      <c r="AB65" s="20"/>
      <c r="AD65" s="41" t="s">
        <v>240</v>
      </c>
      <c r="AJ65" s="188"/>
      <c r="AK65" s="189"/>
      <c r="AL65" s="189"/>
      <c r="AM65" s="189"/>
      <c r="AN65" s="189"/>
      <c r="AO65" s="189"/>
      <c r="AP65" s="190"/>
      <c r="AR65" s="14"/>
    </row>
    <row r="66" spans="1:44" ht="3.75" customHeight="1" x14ac:dyDescent="0.25">
      <c r="C66" s="14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1"/>
      <c r="AR66" s="14"/>
    </row>
    <row r="67" spans="1:44" ht="15" customHeight="1" x14ac:dyDescent="0.25">
      <c r="C67" s="14"/>
      <c r="E67" s="102" t="s">
        <v>228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22"/>
      <c r="V67" s="98" t="s">
        <v>23</v>
      </c>
      <c r="W67" s="98"/>
      <c r="X67" s="98"/>
      <c r="Y67" s="82"/>
      <c r="Z67" s="187"/>
      <c r="AA67" s="153"/>
      <c r="AB67" s="153"/>
      <c r="AC67" s="153"/>
      <c r="AD67" s="153"/>
      <c r="AF67" s="98" t="s">
        <v>24</v>
      </c>
      <c r="AG67" s="98"/>
      <c r="AH67" s="98"/>
      <c r="AI67" s="18"/>
      <c r="AJ67" s="197"/>
      <c r="AK67" s="198"/>
      <c r="AL67" s="198"/>
      <c r="AM67" s="198"/>
      <c r="AN67" s="198"/>
      <c r="AO67" s="198"/>
      <c r="AP67" s="199"/>
      <c r="AR67" s="14"/>
    </row>
    <row r="68" spans="1:44" ht="4.5" customHeight="1" thickBot="1" x14ac:dyDescent="0.3">
      <c r="C68" s="14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1"/>
      <c r="AR68" s="14"/>
    </row>
    <row r="69" spans="1:44" ht="15" customHeight="1" thickBot="1" x14ac:dyDescent="0.3">
      <c r="C69" s="14"/>
      <c r="E69" s="102" t="s">
        <v>124</v>
      </c>
      <c r="F69" s="103"/>
      <c r="G69" s="103"/>
      <c r="H69" s="103"/>
      <c r="I69" s="103"/>
      <c r="J69" s="103"/>
      <c r="K69" s="103"/>
      <c r="L69" s="103"/>
      <c r="M69" s="17"/>
      <c r="Q69" s="112" t="s">
        <v>267</v>
      </c>
      <c r="R69" s="113"/>
      <c r="S69" s="113"/>
      <c r="T69" s="113"/>
      <c r="U69" s="113"/>
      <c r="V69" s="114"/>
      <c r="W69" s="22"/>
      <c r="X69" s="158" t="s">
        <v>480</v>
      </c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200"/>
      <c r="AJ69" s="194" t="e">
        <f>VLOOKUP(S13,Hoja2!X10:Z17,3,FALSE)</f>
        <v>#N/A</v>
      </c>
      <c r="AK69" s="195"/>
      <c r="AL69" s="195"/>
      <c r="AM69" s="195"/>
      <c r="AN69" s="195"/>
      <c r="AO69" s="195"/>
      <c r="AP69" s="196"/>
      <c r="AR69" s="14"/>
    </row>
    <row r="70" spans="1:44" ht="18" customHeight="1" x14ac:dyDescent="0.25">
      <c r="C70" s="14"/>
      <c r="E70" s="102" t="s">
        <v>456</v>
      </c>
      <c r="F70" s="103"/>
      <c r="G70" s="103"/>
      <c r="H70" s="103"/>
      <c r="I70" s="103"/>
      <c r="J70" s="103"/>
      <c r="K70" s="103"/>
      <c r="L70" s="103"/>
      <c r="M70" s="103"/>
      <c r="N70" s="128"/>
      <c r="O70" s="201" t="s">
        <v>481</v>
      </c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2"/>
      <c r="AK70" s="202"/>
      <c r="AL70" s="202"/>
      <c r="AM70" s="202"/>
      <c r="AN70" s="202"/>
      <c r="AO70" s="202"/>
      <c r="AP70" s="202"/>
      <c r="AR70" s="14"/>
    </row>
    <row r="71" spans="1:44" ht="3.75" customHeight="1" x14ac:dyDescent="0.25">
      <c r="C71" s="14"/>
      <c r="E71" s="19"/>
      <c r="F71" s="20"/>
      <c r="G71" s="20"/>
      <c r="H71" s="20"/>
      <c r="I71" s="20"/>
      <c r="J71" s="20"/>
      <c r="K71" s="20"/>
      <c r="L71" s="20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R71" s="14"/>
    </row>
    <row r="72" spans="1:44" x14ac:dyDescent="0.25">
      <c r="C72" s="14"/>
      <c r="E72" s="121" t="s">
        <v>4</v>
      </c>
      <c r="F72" s="98"/>
      <c r="G72" s="98"/>
      <c r="H72" s="98"/>
      <c r="I72" s="98"/>
      <c r="J72" s="98"/>
      <c r="K72" s="98"/>
      <c r="L72" s="98"/>
      <c r="M72" s="98"/>
      <c r="N72" s="99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20"/>
      <c r="Z72" s="98" t="s">
        <v>94</v>
      </c>
      <c r="AA72" s="98"/>
      <c r="AB72" s="98"/>
      <c r="AC72" s="98"/>
      <c r="AD72" s="98"/>
      <c r="AE72" s="99"/>
      <c r="AF72" s="101"/>
      <c r="AG72" s="101"/>
      <c r="AH72" s="101"/>
      <c r="AI72" s="101"/>
      <c r="AJ72" s="101"/>
      <c r="AK72" s="133"/>
      <c r="AL72" s="133"/>
      <c r="AM72" s="133"/>
      <c r="AN72" s="133"/>
      <c r="AO72" s="133"/>
      <c r="AP72" s="134"/>
      <c r="AR72" s="14"/>
    </row>
    <row r="73" spans="1:44" ht="3" customHeight="1" x14ac:dyDescent="0.25">
      <c r="C73" s="14"/>
      <c r="E73" s="16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8"/>
      <c r="AR73" s="14"/>
    </row>
    <row r="74" spans="1:44" ht="27.75" customHeight="1" x14ac:dyDescent="0.25">
      <c r="C74" s="14"/>
      <c r="E74" s="108" t="s">
        <v>5</v>
      </c>
      <c r="F74" s="109"/>
      <c r="G74" s="109"/>
      <c r="H74" s="109"/>
      <c r="I74" s="109"/>
      <c r="J74" s="109"/>
      <c r="K74" s="109"/>
      <c r="L74" s="109"/>
      <c r="M74" s="109"/>
      <c r="N74" s="110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R74" s="14"/>
    </row>
    <row r="75" spans="1:44" ht="4.5" customHeight="1" x14ac:dyDescent="0.25">
      <c r="C75" s="14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5"/>
      <c r="AR75" s="14"/>
    </row>
    <row r="76" spans="1:44" ht="18.75" customHeight="1" x14ac:dyDescent="0.25">
      <c r="C76" s="14"/>
      <c r="E76" s="104" t="s">
        <v>344</v>
      </c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R76" s="14"/>
    </row>
    <row r="77" spans="1:44" ht="11.25" customHeight="1" x14ac:dyDescent="0.25">
      <c r="C77" s="14"/>
      <c r="E77" s="179" t="s">
        <v>226</v>
      </c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R77" s="14"/>
    </row>
    <row r="78" spans="1:44" ht="28.5" customHeight="1" x14ac:dyDescent="0.25">
      <c r="C78" s="14"/>
      <c r="E78" s="111" t="s">
        <v>12</v>
      </c>
      <c r="F78" s="111"/>
      <c r="G78" s="111"/>
      <c r="H78" s="111"/>
      <c r="I78" s="111"/>
      <c r="J78" s="111"/>
      <c r="K78" s="111"/>
      <c r="L78" s="111"/>
      <c r="M78" s="111"/>
      <c r="N78" s="111" t="s">
        <v>95</v>
      </c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84" t="s">
        <v>14</v>
      </c>
      <c r="AD78" s="185"/>
      <c r="AE78" s="185"/>
      <c r="AF78" s="185"/>
      <c r="AG78" s="185"/>
      <c r="AH78" s="186"/>
      <c r="AI78" s="181" t="s">
        <v>15</v>
      </c>
      <c r="AJ78" s="182"/>
      <c r="AK78" s="182"/>
      <c r="AL78" s="182"/>
      <c r="AM78" s="182"/>
      <c r="AN78" s="182"/>
      <c r="AO78" s="182"/>
      <c r="AP78" s="183"/>
      <c r="AR78" s="14"/>
    </row>
    <row r="79" spans="1:44" ht="25.5" customHeight="1" x14ac:dyDescent="0.25">
      <c r="A79" s="28" t="e">
        <f>VLOOKUP(E79,Hoja2!$AK$71:$AL$75,2,FALSE)</f>
        <v>#N/A</v>
      </c>
      <c r="C79" s="14"/>
      <c r="E79" s="180"/>
      <c r="F79" s="180"/>
      <c r="G79" s="180"/>
      <c r="H79" s="180"/>
      <c r="I79" s="180"/>
      <c r="J79" s="180"/>
      <c r="K79" s="180"/>
      <c r="L79" s="180"/>
      <c r="M79" s="180"/>
      <c r="N79" s="174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6"/>
      <c r="AC79" s="105"/>
      <c r="AD79" s="106"/>
      <c r="AE79" s="106"/>
      <c r="AF79" s="106"/>
      <c r="AG79" s="106"/>
      <c r="AH79" s="107"/>
      <c r="AI79" s="177"/>
      <c r="AJ79" s="106"/>
      <c r="AK79" s="106"/>
      <c r="AL79" s="106"/>
      <c r="AM79" s="106"/>
      <c r="AN79" s="106"/>
      <c r="AO79" s="106"/>
      <c r="AP79" s="107"/>
      <c r="AR79" s="14"/>
    </row>
    <row r="80" spans="1:44" ht="25.5" customHeight="1" x14ac:dyDescent="0.25">
      <c r="A80" s="28" t="e">
        <f>VLOOKUP(E80,Hoja2!$AK$71:$AL$75,2,FALSE)</f>
        <v>#N/A</v>
      </c>
      <c r="C80" s="14"/>
      <c r="E80" s="180"/>
      <c r="F80" s="180"/>
      <c r="G80" s="180"/>
      <c r="H80" s="180"/>
      <c r="I80" s="180"/>
      <c r="J80" s="180"/>
      <c r="K80" s="180"/>
      <c r="L80" s="180"/>
      <c r="M80" s="180"/>
      <c r="N80" s="174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6"/>
      <c r="AC80" s="105"/>
      <c r="AD80" s="106"/>
      <c r="AE80" s="106"/>
      <c r="AF80" s="106"/>
      <c r="AG80" s="106"/>
      <c r="AH80" s="107"/>
      <c r="AI80" s="177"/>
      <c r="AJ80" s="106"/>
      <c r="AK80" s="106"/>
      <c r="AL80" s="106"/>
      <c r="AM80" s="106"/>
      <c r="AN80" s="106"/>
      <c r="AO80" s="106"/>
      <c r="AP80" s="107"/>
      <c r="AR80" s="14"/>
    </row>
    <row r="81" spans="1:44" ht="25.5" customHeight="1" x14ac:dyDescent="0.25">
      <c r="A81" s="28" t="e">
        <f>VLOOKUP(E81,Hoja2!$AK$71:$AL$75,2,FALSE)</f>
        <v>#N/A</v>
      </c>
      <c r="C81" s="14"/>
      <c r="E81" s="180"/>
      <c r="F81" s="180"/>
      <c r="G81" s="180"/>
      <c r="H81" s="180"/>
      <c r="I81" s="180"/>
      <c r="J81" s="180"/>
      <c r="K81" s="180"/>
      <c r="L81" s="180"/>
      <c r="M81" s="180"/>
      <c r="N81" s="174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6"/>
      <c r="AC81" s="105"/>
      <c r="AD81" s="106"/>
      <c r="AE81" s="106"/>
      <c r="AF81" s="106"/>
      <c r="AG81" s="106"/>
      <c r="AH81" s="107"/>
      <c r="AI81" s="177"/>
      <c r="AJ81" s="106"/>
      <c r="AK81" s="106"/>
      <c r="AL81" s="106"/>
      <c r="AM81" s="106"/>
      <c r="AN81" s="106"/>
      <c r="AO81" s="106"/>
      <c r="AP81" s="107"/>
      <c r="AR81" s="14"/>
    </row>
    <row r="82" spans="1:44" ht="25.5" customHeight="1" x14ac:dyDescent="0.25">
      <c r="A82" s="28" t="e">
        <f>VLOOKUP(E82,Hoja2!$AK$71:$AL$75,2,FALSE)</f>
        <v>#N/A</v>
      </c>
      <c r="C82" s="14"/>
      <c r="E82" s="180"/>
      <c r="F82" s="180"/>
      <c r="G82" s="180"/>
      <c r="H82" s="180"/>
      <c r="I82" s="180"/>
      <c r="J82" s="180"/>
      <c r="K82" s="180"/>
      <c r="L82" s="180"/>
      <c r="M82" s="180"/>
      <c r="N82" s="174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6"/>
      <c r="AC82" s="105"/>
      <c r="AD82" s="106"/>
      <c r="AE82" s="106"/>
      <c r="AF82" s="106"/>
      <c r="AG82" s="106"/>
      <c r="AH82" s="107"/>
      <c r="AI82" s="177"/>
      <c r="AJ82" s="106"/>
      <c r="AK82" s="106"/>
      <c r="AL82" s="106"/>
      <c r="AM82" s="106"/>
      <c r="AN82" s="106"/>
      <c r="AO82" s="106"/>
      <c r="AP82" s="107"/>
      <c r="AR82" s="14"/>
    </row>
    <row r="83" spans="1:44" ht="25.5" customHeight="1" x14ac:dyDescent="0.25">
      <c r="A83" s="28" t="e">
        <f>VLOOKUP(E83,Hoja2!$AK$71:$AL$75,2,FALSE)</f>
        <v>#N/A</v>
      </c>
      <c r="C83" s="14"/>
      <c r="E83" s="180"/>
      <c r="F83" s="180"/>
      <c r="G83" s="180"/>
      <c r="H83" s="180"/>
      <c r="I83" s="180"/>
      <c r="J83" s="180"/>
      <c r="K83" s="180"/>
      <c r="L83" s="180"/>
      <c r="M83" s="180"/>
      <c r="N83" s="174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6"/>
      <c r="AC83" s="105"/>
      <c r="AD83" s="106"/>
      <c r="AE83" s="106"/>
      <c r="AF83" s="106"/>
      <c r="AG83" s="106"/>
      <c r="AH83" s="107"/>
      <c r="AI83" s="177"/>
      <c r="AJ83" s="106"/>
      <c r="AK83" s="106"/>
      <c r="AL83" s="106"/>
      <c r="AM83" s="106"/>
      <c r="AN83" s="106"/>
      <c r="AO83" s="106"/>
      <c r="AP83" s="107"/>
      <c r="AR83" s="14"/>
    </row>
    <row r="84" spans="1:44" ht="25.5" customHeight="1" x14ac:dyDescent="0.25">
      <c r="A84" s="28" t="e">
        <f>VLOOKUP(E84,Hoja2!$AK$71:$AL$75,2,FALSE)</f>
        <v>#N/A</v>
      </c>
      <c r="C84" s="14"/>
      <c r="E84" s="180"/>
      <c r="F84" s="180"/>
      <c r="G84" s="180"/>
      <c r="H84" s="180"/>
      <c r="I84" s="180"/>
      <c r="J84" s="180"/>
      <c r="K84" s="180"/>
      <c r="L84" s="180"/>
      <c r="M84" s="180"/>
      <c r="N84" s="174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6"/>
      <c r="AC84" s="105"/>
      <c r="AD84" s="106"/>
      <c r="AE84" s="106"/>
      <c r="AF84" s="106"/>
      <c r="AG84" s="106"/>
      <c r="AH84" s="107"/>
      <c r="AI84" s="177"/>
      <c r="AJ84" s="106"/>
      <c r="AK84" s="106"/>
      <c r="AL84" s="106"/>
      <c r="AM84" s="106"/>
      <c r="AN84" s="106"/>
      <c r="AO84" s="106"/>
      <c r="AP84" s="107"/>
      <c r="AR84" s="14"/>
    </row>
    <row r="85" spans="1:44" ht="25.5" customHeight="1" x14ac:dyDescent="0.25">
      <c r="A85" s="28" t="e">
        <f>VLOOKUP(E85,Hoja2!$AK$71:$AL$75,2,FALSE)</f>
        <v>#N/A</v>
      </c>
      <c r="C85" s="14"/>
      <c r="E85" s="180"/>
      <c r="F85" s="180"/>
      <c r="G85" s="180"/>
      <c r="H85" s="180"/>
      <c r="I85" s="180"/>
      <c r="J85" s="180"/>
      <c r="K85" s="180"/>
      <c r="L85" s="180"/>
      <c r="M85" s="180"/>
      <c r="N85" s="174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6"/>
      <c r="AC85" s="105"/>
      <c r="AD85" s="106"/>
      <c r="AE85" s="106"/>
      <c r="AF85" s="106"/>
      <c r="AG85" s="106"/>
      <c r="AH85" s="107"/>
      <c r="AI85" s="177"/>
      <c r="AJ85" s="106"/>
      <c r="AK85" s="106"/>
      <c r="AL85" s="106"/>
      <c r="AM85" s="106"/>
      <c r="AN85" s="106"/>
      <c r="AO85" s="106"/>
      <c r="AP85" s="107"/>
      <c r="AR85" s="14"/>
    </row>
    <row r="86" spans="1:44" ht="25.5" customHeight="1" x14ac:dyDescent="0.25">
      <c r="A86" s="28" t="e">
        <f>VLOOKUP(E86,Hoja2!$AK$71:$AL$75,2,FALSE)</f>
        <v>#N/A</v>
      </c>
      <c r="C86" s="14"/>
      <c r="E86" s="180"/>
      <c r="F86" s="180"/>
      <c r="G86" s="180"/>
      <c r="H86" s="180"/>
      <c r="I86" s="180"/>
      <c r="J86" s="180"/>
      <c r="K86" s="180"/>
      <c r="L86" s="180"/>
      <c r="M86" s="180"/>
      <c r="N86" s="174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6"/>
      <c r="AC86" s="105"/>
      <c r="AD86" s="106"/>
      <c r="AE86" s="106"/>
      <c r="AF86" s="106"/>
      <c r="AG86" s="106"/>
      <c r="AH86" s="107"/>
      <c r="AI86" s="177"/>
      <c r="AJ86" s="106"/>
      <c r="AK86" s="106"/>
      <c r="AL86" s="106"/>
      <c r="AM86" s="106"/>
      <c r="AN86" s="106"/>
      <c r="AO86" s="106"/>
      <c r="AP86" s="107"/>
      <c r="AR86" s="14"/>
    </row>
    <row r="87" spans="1:44" ht="25.5" customHeight="1" x14ac:dyDescent="0.25">
      <c r="A87" s="28" t="e">
        <f>VLOOKUP(E87,Hoja2!$AK$71:$AL$75,2,FALSE)</f>
        <v>#N/A</v>
      </c>
      <c r="C87" s="14"/>
      <c r="E87" s="180"/>
      <c r="F87" s="180"/>
      <c r="G87" s="180"/>
      <c r="H87" s="180"/>
      <c r="I87" s="180"/>
      <c r="J87" s="180"/>
      <c r="K87" s="180"/>
      <c r="L87" s="180"/>
      <c r="M87" s="180"/>
      <c r="N87" s="174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6"/>
      <c r="AC87" s="105"/>
      <c r="AD87" s="106"/>
      <c r="AE87" s="106"/>
      <c r="AF87" s="106"/>
      <c r="AG87" s="106"/>
      <c r="AH87" s="107"/>
      <c r="AI87" s="177"/>
      <c r="AJ87" s="106"/>
      <c r="AK87" s="106"/>
      <c r="AL87" s="106"/>
      <c r="AM87" s="106"/>
      <c r="AN87" s="106"/>
      <c r="AO87" s="106"/>
      <c r="AP87" s="107"/>
      <c r="AR87" s="14"/>
    </row>
    <row r="88" spans="1:44" ht="10.5" customHeight="1" x14ac:dyDescent="0.25">
      <c r="C88" s="14"/>
      <c r="E88" s="35" t="s">
        <v>550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 t="s">
        <v>225</v>
      </c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R88" s="14"/>
    </row>
    <row r="89" spans="1:44" x14ac:dyDescent="0.25">
      <c r="C89" s="14"/>
      <c r="E89" s="178" t="s">
        <v>123</v>
      </c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R89" s="14"/>
    </row>
    <row r="90" spans="1:44" x14ac:dyDescent="0.25">
      <c r="C90" s="14"/>
      <c r="E90" s="178" t="s">
        <v>227</v>
      </c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R90" s="14"/>
    </row>
    <row r="91" spans="1:44" ht="3.75" customHeight="1" x14ac:dyDescent="0.25">
      <c r="C91" s="14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4" spans="1:44" x14ac:dyDescent="0.25">
      <c r="X94" s="28"/>
    </row>
  </sheetData>
  <sheetProtection selectLockedCells="1"/>
  <dataConsolidate/>
  <mergeCells count="170">
    <mergeCell ref="S13:AP13"/>
    <mergeCell ref="AJ69:AP69"/>
    <mergeCell ref="AJ67:AP67"/>
    <mergeCell ref="X69:AI69"/>
    <mergeCell ref="O70:AP70"/>
    <mergeCell ref="E70:N70"/>
    <mergeCell ref="E80:M80"/>
    <mergeCell ref="AI87:AP87"/>
    <mergeCell ref="O33:P33"/>
    <mergeCell ref="X33:AP33"/>
    <mergeCell ref="O57:AP57"/>
    <mergeCell ref="E57:N57"/>
    <mergeCell ref="E87:M87"/>
    <mergeCell ref="E85:M85"/>
    <mergeCell ref="N84:AB84"/>
    <mergeCell ref="E82:M82"/>
    <mergeCell ref="AC85:AH85"/>
    <mergeCell ref="AC84:AH84"/>
    <mergeCell ref="N82:AB82"/>
    <mergeCell ref="O74:AP74"/>
    <mergeCell ref="AC82:AH82"/>
    <mergeCell ref="AC80:AH80"/>
    <mergeCell ref="AI85:AP85"/>
    <mergeCell ref="E50:L50"/>
    <mergeCell ref="Y61:AP61"/>
    <mergeCell ref="AI86:AP86"/>
    <mergeCell ref="E90:AP90"/>
    <mergeCell ref="E77:AP77"/>
    <mergeCell ref="E81:M81"/>
    <mergeCell ref="E86:M86"/>
    <mergeCell ref="E89:AP89"/>
    <mergeCell ref="E59:N59"/>
    <mergeCell ref="AI78:AP78"/>
    <mergeCell ref="AC83:AH83"/>
    <mergeCell ref="AI79:AP79"/>
    <mergeCell ref="N79:AB79"/>
    <mergeCell ref="AC78:AH78"/>
    <mergeCell ref="N80:AB80"/>
    <mergeCell ref="AK72:AP72"/>
    <mergeCell ref="E63:I63"/>
    <mergeCell ref="Z67:AD67"/>
    <mergeCell ref="N78:AB78"/>
    <mergeCell ref="AI82:AP82"/>
    <mergeCell ref="E84:M84"/>
    <mergeCell ref="AC87:AH87"/>
    <mergeCell ref="E83:M83"/>
    <mergeCell ref="AJ65:AP65"/>
    <mergeCell ref="E79:M79"/>
    <mergeCell ref="E72:N72"/>
    <mergeCell ref="V67:X67"/>
    <mergeCell ref="AF67:AH67"/>
    <mergeCell ref="Z72:AE72"/>
    <mergeCell ref="N87:AB87"/>
    <mergeCell ref="N86:AB86"/>
    <mergeCell ref="AI81:AP81"/>
    <mergeCell ref="AI80:AP80"/>
    <mergeCell ref="AI83:AP83"/>
    <mergeCell ref="N83:AB83"/>
    <mergeCell ref="AC86:AH86"/>
    <mergeCell ref="AI84:AP84"/>
    <mergeCell ref="N81:AB81"/>
    <mergeCell ref="AC81:AH81"/>
    <mergeCell ref="N85:AB85"/>
    <mergeCell ref="Y40:AG40"/>
    <mergeCell ref="Y41:AG41"/>
    <mergeCell ref="Y28:Z28"/>
    <mergeCell ref="Y29:Z29"/>
    <mergeCell ref="AG28:AO28"/>
    <mergeCell ref="AG29:AO29"/>
    <mergeCell ref="AA50:AD50"/>
    <mergeCell ref="O42:AP42"/>
    <mergeCell ref="P46:AP46"/>
    <mergeCell ref="E39:AP39"/>
    <mergeCell ref="AM50:AP50"/>
    <mergeCell ref="AG25:AO25"/>
    <mergeCell ref="S21:Z21"/>
    <mergeCell ref="Y27:Z27"/>
    <mergeCell ref="E25:U25"/>
    <mergeCell ref="Q65:R65"/>
    <mergeCell ref="E61:N61"/>
    <mergeCell ref="AE50:AL50"/>
    <mergeCell ref="O50:Z50"/>
    <mergeCell ref="O45:AP45"/>
    <mergeCell ref="E45:N45"/>
    <mergeCell ref="O55:AP55"/>
    <mergeCell ref="O59:AP59"/>
    <mergeCell ref="O61:X61"/>
    <mergeCell ref="AJ35:AO35"/>
    <mergeCell ref="E29:K29"/>
    <mergeCell ref="E46:O46"/>
    <mergeCell ref="E27:K27"/>
    <mergeCell ref="E54:N54"/>
    <mergeCell ref="E55:N55"/>
    <mergeCell ref="E48:N48"/>
    <mergeCell ref="O48:AP48"/>
    <mergeCell ref="O43:AP43"/>
    <mergeCell ref="E43:N43"/>
    <mergeCell ref="R33:W33"/>
    <mergeCell ref="M11:N11"/>
    <mergeCell ref="X17:Y17"/>
    <mergeCell ref="E23:M23"/>
    <mergeCell ref="N23:AP23"/>
    <mergeCell ref="AB21:AG21"/>
    <mergeCell ref="M33:N33"/>
    <mergeCell ref="E42:N42"/>
    <mergeCell ref="X35:AI35"/>
    <mergeCell ref="G37:M37"/>
    <mergeCell ref="R35:S35"/>
    <mergeCell ref="E35:P35"/>
    <mergeCell ref="E28:K28"/>
    <mergeCell ref="K33:L33"/>
    <mergeCell ref="E33:J33"/>
    <mergeCell ref="AH21:AP21"/>
    <mergeCell ref="E37:F37"/>
    <mergeCell ref="N37:Q37"/>
    <mergeCell ref="E31:H31"/>
    <mergeCell ref="O21:R21"/>
    <mergeCell ref="E21:H21"/>
    <mergeCell ref="I31:AP31"/>
    <mergeCell ref="R37:X37"/>
    <mergeCell ref="AG27:AO27"/>
    <mergeCell ref="X25:Y25"/>
    <mergeCell ref="O52:Z52"/>
    <mergeCell ref="AE52:AL52"/>
    <mergeCell ref="E15:P15"/>
    <mergeCell ref="P17:V17"/>
    <mergeCell ref="AB17:AI17"/>
    <mergeCell ref="E17:O17"/>
    <mergeCell ref="I21:M21"/>
    <mergeCell ref="AI19:AP19"/>
    <mergeCell ref="C3:L8"/>
    <mergeCell ref="E19:H19"/>
    <mergeCell ref="V19:X19"/>
    <mergeCell ref="M3:AI8"/>
    <mergeCell ref="I11:J11"/>
    <mergeCell ref="AJ3:AR8"/>
    <mergeCell ref="E10:N10"/>
    <mergeCell ref="Z17:AA17"/>
    <mergeCell ref="E11:H11"/>
    <mergeCell ref="AJ17:AP17"/>
    <mergeCell ref="K11:L11"/>
    <mergeCell ref="Q15:AP15"/>
    <mergeCell ref="AF19:AH19"/>
    <mergeCell ref="I19:T19"/>
    <mergeCell ref="Y19:AD19"/>
    <mergeCell ref="AH11:AP11"/>
    <mergeCell ref="Z65:AA65"/>
    <mergeCell ref="S65:Y65"/>
    <mergeCell ref="AD11:AG11"/>
    <mergeCell ref="AF72:AJ72"/>
    <mergeCell ref="E69:L69"/>
    <mergeCell ref="E76:AP76"/>
    <mergeCell ref="AC79:AH79"/>
    <mergeCell ref="J63:AP63"/>
    <mergeCell ref="E74:N74"/>
    <mergeCell ref="E78:M78"/>
    <mergeCell ref="E65:O65"/>
    <mergeCell ref="E67:O67"/>
    <mergeCell ref="O72:X72"/>
    <mergeCell ref="Q69:V69"/>
    <mergeCell ref="X34:AP34"/>
    <mergeCell ref="R34:W34"/>
    <mergeCell ref="L30:U30"/>
    <mergeCell ref="Y30:Z30"/>
    <mergeCell ref="F40:N40"/>
    <mergeCell ref="F41:N41"/>
    <mergeCell ref="O40:V40"/>
    <mergeCell ref="O41:V41"/>
    <mergeCell ref="AH40:AP40"/>
    <mergeCell ref="E52:L52"/>
  </mergeCells>
  <conditionalFormatting sqref="I11:N11 K33:P33">
    <cfRule type="containsBlanks" dxfId="11" priority="62" stopIfTrue="1">
      <formula>LEN(TRIM(I11))=0</formula>
    </cfRule>
  </conditionalFormatting>
  <conditionalFormatting sqref="O72:X72 AF72:AJ72 O74:AP74 O50:Z50 Q69:V69 AH11:AP11 I11:N11 K33:P33 Q15:AP15 P17:V17 Z17:AA17 AJ17:AP17 Y19:AD19 I19:T19 S21:Z21 AE50:AL50 AI19:AP19 AH21:AP21 N23:AP23 I31:AP31 X33:AP33 O43:AP43 O45:AP45 O48:AP48 O55:AP55 O59:AP59 O61:X61 J63:AP63 Z65:AA65 AJ69 Z67:AD67 AJ67 Q65:R65 X25:Y25 AG25:AO25 Y27:Z29 AG27:AO29 N87:AP87 O52 AE52:AL52 O57:AP57">
    <cfRule type="containsBlanks" dxfId="10" priority="59" stopIfTrue="1">
      <formula>LEN(TRIM(I11))=0</formula>
    </cfRule>
  </conditionalFormatting>
  <conditionalFormatting sqref="I21:M21">
    <cfRule type="containsBlanks" dxfId="9" priority="47" stopIfTrue="1">
      <formula>LEN(TRIM(I21))=0</formula>
    </cfRule>
    <cfRule type="containsBlanks" priority="48" stopIfTrue="1">
      <formula>LEN(TRIM(I21))=0</formula>
    </cfRule>
  </conditionalFormatting>
  <conditionalFormatting sqref="R35:S35">
    <cfRule type="containsBlanks" dxfId="8" priority="10" stopIfTrue="1">
      <formula>LEN(TRIM(R35))=0</formula>
    </cfRule>
  </conditionalFormatting>
  <conditionalFormatting sqref="AJ35">
    <cfRule type="containsBlanks" dxfId="7" priority="9" stopIfTrue="1">
      <formula>LEN(TRIM(AJ35))=0</formula>
    </cfRule>
  </conditionalFormatting>
  <conditionalFormatting sqref="AJ35">
    <cfRule type="containsBlanks" dxfId="6" priority="8" stopIfTrue="1">
      <formula>LEN(TRIM(AJ35))=0</formula>
    </cfRule>
  </conditionalFormatting>
  <conditionalFormatting sqref="AJ65">
    <cfRule type="containsBlanks" dxfId="5" priority="7" stopIfTrue="1">
      <formula>LEN(TRIM(AJ65))=0</formula>
    </cfRule>
  </conditionalFormatting>
  <conditionalFormatting sqref="R37">
    <cfRule type="containsBlanks" dxfId="4" priority="4" stopIfTrue="1">
      <formula>LEN(TRIM(R37))=0</formula>
    </cfRule>
  </conditionalFormatting>
  <conditionalFormatting sqref="G37">
    <cfRule type="containsBlanks" dxfId="3" priority="5" stopIfTrue="1">
      <formula>LEN(TRIM(G37))=0</formula>
    </cfRule>
  </conditionalFormatting>
  <conditionalFormatting sqref="Y30:Z30">
    <cfRule type="containsBlanks" dxfId="2" priority="3" stopIfTrue="1">
      <formula>LEN(TRIM(Y30))=0</formula>
    </cfRule>
  </conditionalFormatting>
  <conditionalFormatting sqref="E79:AP86">
    <cfRule type="containsBlanks" dxfId="1" priority="2" stopIfTrue="1">
      <formula>LEN(TRIM(E79))=0</formula>
    </cfRule>
  </conditionalFormatting>
  <conditionalFormatting sqref="E87:M87">
    <cfRule type="containsBlanks" dxfId="0" priority="1" stopIfTrue="1">
      <formula>LEN(TRIM(E87))=0</formula>
    </cfRule>
  </conditionalFormatting>
  <dataValidations xWindow="581" yWindow="442" count="35">
    <dataValidation type="list" allowBlank="1" showInputMessage="1" showErrorMessage="1" prompt="INTERNA_x000a_EXTERNA_x000a_" sqref="AF72:AJ72">
      <formula1>FINANCIACIÓN</formula1>
    </dataValidation>
    <dataValidation type="whole" allowBlank="1" showInputMessage="1" showErrorMessage="1" sqref="AC79:AH79">
      <formula1>1</formula1>
      <formula2>10</formula2>
    </dataValidation>
    <dataValidation allowBlank="1" showInputMessage="1" showErrorMessage="1" promptTitle="Correo Electrónico" prompt="Información Obligatoria" sqref="O50:Z50 O52"/>
    <dataValidation type="list" allowBlank="1" showInputMessage="1" showErrorMessage="1" sqref="Q69:V69">
      <formula1>modalidad</formula1>
    </dataValidation>
    <dataValidation type="whole" allowBlank="1" showInputMessage="1" showErrorMessage="1" promptTitle="N° Semestres del Postgrado" prompt="Duración Académica del Postgrado_x000a_Ej: Especialización (2) semestres_x000a_     Maestría (4) semestres" sqref="Q65:R65">
      <formula1>2</formula1>
      <formula2>8</formula2>
    </dataValidation>
    <dataValidation type="list" allowBlank="1" showInputMessage="1" showErrorMessage="1" promptTitle="Tipo de Postgrado" prompt="Seleccione una opción de la lista desplegable" sqref="O61:X61">
      <mc:AlternateContent xmlns:x12ac="http://schemas.microsoft.com/office/spreadsheetml/2011/1/ac" xmlns:mc="http://schemas.openxmlformats.org/markup-compatibility/2006">
        <mc:Choice Requires="x12ac">
          <x12ac:list>Especialización," Maestría, Doctorado"</x12ac:list>
        </mc:Choice>
        <mc:Fallback>
          <formula1>"Especialización, Maestría, Doctorado"</formula1>
        </mc:Fallback>
      </mc:AlternateContent>
    </dataValidation>
    <dataValidation allowBlank="1" showInputMessage="1" showErrorMessage="1" prompt="DIA_x000a_" sqref="BI2:IV2 B2:AW2"/>
    <dataValidation allowBlank="1" showInputMessage="1" showErrorMessage="1" prompt="MES" sqref="BI2:IV2 B2:AW2"/>
    <dataValidation allowBlank="1" showInputMessage="1" showErrorMessage="1" prompt="AÑO" sqref="BI2:IV2 B2:AW2"/>
    <dataValidation type="list" allowBlank="1" showInputMessage="1" showErrorMessage="1" sqref="Z17:AA17">
      <formula1>"CC,TI,CE"</formula1>
    </dataValidation>
    <dataValidation allowBlank="1" showInputMessage="1" showErrorMessage="1" prompt="Colombiana_x000a_" sqref="AH21:AP21"/>
    <dataValidation type="list" allowBlank="1" showInputMessage="1" showErrorMessage="1" promptTitle="Escuela" prompt="Seleccione una opción de la lista desplegable" sqref="O55:AP56">
      <formula1>ESCUELAS</formula1>
    </dataValidation>
    <dataValidation type="whole" allowBlank="1" showInputMessage="1" showErrorMessage="1" promptTitle="Semestres Becario" prompt="Corresponde al número de semestres para los cuales solicita la beca de formación investigativa_x000a_" sqref="Z65:AA65">
      <formula1>2</formula1>
      <formula2>8</formula2>
    </dataValidation>
    <dataValidation type="list" allowBlank="1" showInputMessage="1" showErrorMessage="1" promptTitle="Unidad/Instituto/Grupo/Semillero" prompt="Seleccione una opción de la lista desplegable" sqref="O43:AP43">
      <formula1>EJECUTORES</formula1>
    </dataValidation>
    <dataValidation allowBlank="1" showInputMessage="1" showErrorMessage="1" promptTitle="Coordinador Grupo" prompt="Obligatorio" sqref="O45:AP45"/>
    <dataValidation allowBlank="1" showInputMessage="1" showErrorMessage="1" promptTitle="Nombre Jefe Inmediato" prompt="Obligatorio. Responsable directo del desempeño del estudiante" sqref="O48:AP48"/>
    <dataValidation allowBlank="1" showInputMessage="1" showErrorMessage="1" promptTitle="Celular" prompt="información Obligatoria" sqref="AE50:AL50 AE52:AL52"/>
    <dataValidation allowBlank="1" showInputMessage="1" showErrorMessage="1" promptTitle="Programa" prompt="Facultad" sqref="J63:AP63"/>
    <dataValidation allowBlank="1" showInputMessage="1" showErrorMessage="1" promptTitle="Nombre del Postgrado" prompt="Titulo del Postgrado_x000a_Ej:  &quot;Diseño del Paisaje&quot;" sqref="O59:AP59"/>
    <dataValidation type="date" allowBlank="1" showInputMessage="1" showErrorMessage="1" prompt="DIA_x000a_" sqref="I11:J11">
      <formula1>1</formula1>
      <formula2>31</formula2>
    </dataValidation>
    <dataValidation type="date" allowBlank="1" showInputMessage="1" showErrorMessage="1" prompt="MES" sqref="AL36:AM36 M33:N34 K11:L11">
      <formula1>1</formula1>
      <formula2>12</formula2>
    </dataValidation>
    <dataValidation type="date" allowBlank="1" showInputMessage="1" showErrorMessage="1" prompt="AÑO" sqref="M11:N11">
      <formula1>2010</formula1>
      <formula2>2020</formula2>
    </dataValidation>
    <dataValidation type="whole" operator="greaterThan" allowBlank="1" showInputMessage="1" showErrorMessage="1" sqref="AH11:AP11">
      <formula1>0</formula1>
    </dataValidation>
    <dataValidation type="date" allowBlank="1" showInputMessage="1" showErrorMessage="1" prompt="DIA" sqref="K33:L34 AJ36:AK36">
      <formula1>1</formula1>
      <formula2>31</formula2>
    </dataValidation>
    <dataValidation type="date" operator="greaterThan" allowBlank="1" showInputMessage="1" showErrorMessage="1" sqref="O33:P34">
      <formula1>2003</formula1>
    </dataValidation>
    <dataValidation type="date" operator="notEqual" allowBlank="1" showInputMessage="1" showErrorMessage="1" promptTitle="Inicio Postgrado" prompt="Debe coincidir con la fecha de Inicio de clases del postgrado según Calendario Académico, en el semestre que va a iniciar la pasantia._x000a_" sqref="Z67:AD67">
      <formula1>40159</formula1>
    </dataValidation>
    <dataValidation allowBlank="1" showInputMessage="1" showErrorMessage="1" promptTitle="Finalización de postgrado" prompt="Fecha de Finalización de clases del postgrado según Calendario Académico" sqref="AJ67"/>
    <dataValidation type="list" allowBlank="1" showInputMessage="1" showErrorMessage="1" sqref="X25:Y25 Y27:Z30 R35:S36">
      <formula1>"SI, NO"</formula1>
    </dataValidation>
    <dataValidation type="list" allowBlank="1" showInputMessage="1" showErrorMessage="1" sqref="AG29">
      <formula1>EJECUTORES</formula1>
    </dataValidation>
    <dataValidation type="list" allowBlank="1" showInputMessage="1" showErrorMessage="1" sqref="AG27:AO27">
      <formula1>SEMILLEROS</formula1>
    </dataValidation>
    <dataValidation operator="greaterThan" allowBlank="1" showInputMessage="1" showErrorMessage="1" sqref="AN36:AO36"/>
    <dataValidation type="list" allowBlank="1" showInputMessage="1" showErrorMessage="1" sqref="G37">
      <formula1>EPS</formula1>
    </dataValidation>
    <dataValidation showInputMessage="1" showErrorMessage="1" prompt="DIA" sqref="AJ35:AO35"/>
    <dataValidation type="date" operator="greaterThanOrEqual" allowBlank="1" showInputMessage="1" showErrorMessage="1" sqref="AI79:AM79">
      <formula1>Z67</formula1>
    </dataValidation>
    <dataValidation type="date" operator="greaterThanOrEqual" allowBlank="1" showInputMessage="1" showErrorMessage="1" sqref="AN79:AP79">
      <formula1>#REF!</formula1>
    </dataValidation>
  </dataValidations>
  <printOptions horizontalCentered="1" verticalCentered="1"/>
  <pageMargins left="0" right="0" top="0.39370078740157483" bottom="0.39370078740157483" header="0.39370078740157483" footer="0.39370078740157483"/>
  <pageSetup scale="64" orientation="portrait" r:id="rId1"/>
  <rowBreaks count="1" manualBreakCount="1">
    <brk id="9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81" yWindow="442" count="2">
        <x14:dataValidation type="list" allowBlank="1" showInputMessage="1" showErrorMessage="1">
          <x14:formula1>
            <xm:f>Hoja2!$X$10:$X$17</xm:f>
          </x14:formula1>
          <xm:sqref>S13:AP13</xm:sqref>
        </x14:dataValidation>
        <x14:dataValidation type="list" allowBlank="1" showInputMessage="1" showErrorMessage="1">
          <x14:formula1>
            <xm:f>Hoja2!$AK$71:$AK$75</xm:f>
          </x14:formula1>
          <xm:sqref>E79:M87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CJ17"/>
  <sheetViews>
    <sheetView topLeftCell="A3" workbookViewId="0">
      <selection activeCell="D5" sqref="D5"/>
    </sheetView>
  </sheetViews>
  <sheetFormatPr baseColWidth="10" defaultRowHeight="15" x14ac:dyDescent="0.25"/>
  <cols>
    <col min="1" max="1" width="13.7109375" bestFit="1" customWidth="1"/>
    <col min="2" max="2" width="15.42578125" customWidth="1"/>
    <col min="8" max="8" width="12.7109375" customWidth="1"/>
    <col min="12" max="12" width="12.5703125" customWidth="1"/>
    <col min="23" max="23" width="11.42578125" style="40"/>
    <col min="27" max="27" width="11.42578125" style="40"/>
    <col min="48" max="48" width="11" customWidth="1"/>
    <col min="51" max="51" width="12.140625" customWidth="1"/>
    <col min="52" max="52" width="16.85546875" bestFit="1" customWidth="1"/>
    <col min="53" max="53" width="9.85546875" customWidth="1"/>
  </cols>
  <sheetData>
    <row r="1" spans="1:88" s="36" customFormat="1" ht="60" hidden="1" customHeight="1" x14ac:dyDescent="0.2">
      <c r="A1" s="36" t="s">
        <v>229</v>
      </c>
      <c r="B1" s="36" t="s">
        <v>230</v>
      </c>
      <c r="C1" s="36" t="s">
        <v>231</v>
      </c>
      <c r="D1" s="36" t="s">
        <v>232</v>
      </c>
      <c r="E1" s="36" t="s">
        <v>345</v>
      </c>
      <c r="F1" s="36" t="s">
        <v>120</v>
      </c>
      <c r="G1" s="36" t="s">
        <v>6</v>
      </c>
      <c r="H1" s="36" t="s">
        <v>92</v>
      </c>
      <c r="I1" s="36" t="s">
        <v>90</v>
      </c>
      <c r="J1" s="36" t="s">
        <v>8</v>
      </c>
      <c r="K1" s="36" t="s">
        <v>91</v>
      </c>
      <c r="L1" s="36" t="s">
        <v>10</v>
      </c>
      <c r="M1" s="36" t="s">
        <v>350</v>
      </c>
      <c r="N1" s="36" t="s">
        <v>233</v>
      </c>
      <c r="O1" s="36" t="s">
        <v>234</v>
      </c>
      <c r="P1" s="36" t="s">
        <v>2</v>
      </c>
      <c r="Q1" s="36" t="s">
        <v>3</v>
      </c>
      <c r="R1" s="36" t="s">
        <v>11</v>
      </c>
      <c r="S1" s="36" t="s">
        <v>20</v>
      </c>
      <c r="T1" s="36" t="s">
        <v>121</v>
      </c>
      <c r="U1" s="36" t="s">
        <v>235</v>
      </c>
      <c r="V1" s="36" t="s">
        <v>22</v>
      </c>
      <c r="W1" s="39" t="s">
        <v>236</v>
      </c>
      <c r="X1" s="36" t="s">
        <v>23</v>
      </c>
      <c r="Y1" s="36" t="s">
        <v>24</v>
      </c>
      <c r="Z1" s="36" t="s">
        <v>124</v>
      </c>
      <c r="AA1" s="39" t="s">
        <v>237</v>
      </c>
      <c r="AB1" s="36" t="s">
        <v>4</v>
      </c>
      <c r="AC1" s="36" t="s">
        <v>94</v>
      </c>
      <c r="AD1" s="36" t="s">
        <v>5</v>
      </c>
      <c r="AE1" s="36" t="s">
        <v>252</v>
      </c>
      <c r="AF1" s="36" t="s">
        <v>238</v>
      </c>
      <c r="AG1" s="36" t="s">
        <v>253</v>
      </c>
      <c r="AH1" s="36" t="s">
        <v>254</v>
      </c>
      <c r="AI1" s="36" t="s">
        <v>255</v>
      </c>
      <c r="AJ1" s="52" t="s">
        <v>347</v>
      </c>
      <c r="AK1" s="45" t="s">
        <v>241</v>
      </c>
      <c r="AL1" s="45" t="s">
        <v>242</v>
      </c>
      <c r="AM1" s="46" t="s">
        <v>243</v>
      </c>
      <c r="AN1" s="47" t="s">
        <v>244</v>
      </c>
      <c r="AO1" s="46" t="s">
        <v>256</v>
      </c>
      <c r="AP1" s="36" t="s">
        <v>257</v>
      </c>
      <c r="AQ1" s="36" t="s">
        <v>245</v>
      </c>
      <c r="AR1" s="36" t="s">
        <v>246</v>
      </c>
      <c r="AS1" s="36" t="s">
        <v>347</v>
      </c>
      <c r="AT1" s="36" t="s">
        <v>247</v>
      </c>
      <c r="AU1" s="36" t="s">
        <v>258</v>
      </c>
      <c r="AV1" s="36" t="s">
        <v>259</v>
      </c>
      <c r="AW1" s="36" t="s">
        <v>260</v>
      </c>
      <c r="AX1" s="36" t="s">
        <v>261</v>
      </c>
      <c r="AY1" s="36" t="s">
        <v>262</v>
      </c>
      <c r="AZ1" s="36" t="s">
        <v>263</v>
      </c>
      <c r="BA1" s="36" t="s">
        <v>264</v>
      </c>
      <c r="BB1" s="36" t="s">
        <v>346</v>
      </c>
      <c r="BC1" s="53" t="s">
        <v>348</v>
      </c>
      <c r="BD1" s="36" t="s">
        <v>402</v>
      </c>
    </row>
    <row r="2" spans="1:88" hidden="1" x14ac:dyDescent="0.25">
      <c r="A2" s="37">
        <f>'Hoja de Vida'!P17</f>
        <v>0</v>
      </c>
      <c r="B2">
        <f>'Hoja de Vida'!AH11</f>
        <v>0</v>
      </c>
      <c r="C2">
        <f>'Hoja de Vida'!Q15</f>
        <v>0</v>
      </c>
      <c r="D2">
        <f>'Hoja de Vida'!AJ17</f>
        <v>0</v>
      </c>
      <c r="E2" s="57">
        <f>'Hoja de Vida'!AJ35</f>
        <v>0</v>
      </c>
      <c r="F2">
        <f>'Hoja de Vida'!I21</f>
        <v>0</v>
      </c>
      <c r="G2" s="37">
        <f>'Hoja de Vida'!S21</f>
        <v>0</v>
      </c>
      <c r="H2">
        <f>'Hoja de Vida'!N23</f>
        <v>0</v>
      </c>
      <c r="I2">
        <f>'Hoja de Vida'!I31</f>
        <v>0</v>
      </c>
      <c r="J2">
        <f>'Hoja de Vida'!X33</f>
        <v>0</v>
      </c>
      <c r="K2">
        <f>'Hoja de Vida'!O43</f>
        <v>0</v>
      </c>
      <c r="L2">
        <f>'Hoja de Vida'!O45</f>
        <v>0</v>
      </c>
      <c r="M2">
        <f>'Hoja de Vida'!O48</f>
        <v>0</v>
      </c>
      <c r="N2">
        <f>'Hoja de Vida'!O50</f>
        <v>0</v>
      </c>
      <c r="O2">
        <f>'Hoja de Vida'!AE50</f>
        <v>0</v>
      </c>
      <c r="P2">
        <f>'Hoja de Vida'!O55</f>
        <v>0</v>
      </c>
      <c r="Q2">
        <f>'Hoja de Vida'!O59</f>
        <v>0</v>
      </c>
      <c r="R2">
        <f>'Hoja de Vida'!O61</f>
        <v>0</v>
      </c>
      <c r="S2">
        <f>'Hoja de Vida'!J63</f>
        <v>0</v>
      </c>
      <c r="T2">
        <f>'Hoja de Vida'!Q65</f>
        <v>0</v>
      </c>
      <c r="U2">
        <f>'Hoja de Vida'!Z65</f>
        <v>0</v>
      </c>
      <c r="V2" t="e">
        <f>'Hoja de Vida'!AJ69</f>
        <v>#N/A</v>
      </c>
      <c r="X2" s="38">
        <f>'Hoja de Vida'!Z67</f>
        <v>0</v>
      </c>
      <c r="Y2" s="38">
        <f>'Hoja de Vida'!AJ67</f>
        <v>0</v>
      </c>
      <c r="Z2" t="str">
        <f>'Hoja de Vida'!Q69</f>
        <v xml:space="preserve">Beca del 15% </v>
      </c>
      <c r="AB2">
        <f>'Hoja de Vida'!O72</f>
        <v>0</v>
      </c>
      <c r="AC2">
        <f>'Hoja de Vida'!AF72</f>
        <v>0</v>
      </c>
      <c r="AD2">
        <f>'Hoja de Vida'!O74</f>
        <v>0</v>
      </c>
      <c r="AH2" t="s">
        <v>265</v>
      </c>
      <c r="AI2">
        <f>'Hoja de Vida'!AJ65</f>
        <v>0</v>
      </c>
      <c r="AJ2">
        <f>'Hoja de Vida'!O52</f>
        <v>0</v>
      </c>
      <c r="AP2">
        <f>'Hoja de Vida'!Y27</f>
        <v>0</v>
      </c>
      <c r="AQ2">
        <f>'Hoja de Vida'!Y28</f>
        <v>0</v>
      </c>
      <c r="AR2">
        <f>'Hoja de Vida'!Y29</f>
        <v>0</v>
      </c>
      <c r="AS2">
        <f>'Hoja de Vida'!O52</f>
        <v>0</v>
      </c>
      <c r="AV2" s="55" t="e">
        <f>(AW7-BC2)/365</f>
        <v>#VALUE!</v>
      </c>
      <c r="AX2">
        <f>O53</f>
        <v>0</v>
      </c>
      <c r="AY2">
        <f>'Hoja de Vida'!I19</f>
        <v>0</v>
      </c>
      <c r="AZ2">
        <f>+'Hoja de Vida'!G37</f>
        <v>0</v>
      </c>
      <c r="BA2">
        <f>'Hoja de Vida'!Y19</f>
        <v>0</v>
      </c>
      <c r="BB2">
        <f>'Hoja de Vida'!R37</f>
        <v>0</v>
      </c>
      <c r="BC2">
        <f>'Hoja de Vida'!AJ35</f>
        <v>0</v>
      </c>
      <c r="BD2">
        <f>+'Hoja de Vida'!Z17</f>
        <v>0</v>
      </c>
    </row>
    <row r="4" spans="1:88" s="49" customFormat="1" x14ac:dyDescent="0.25">
      <c r="A4" s="63" t="s">
        <v>351</v>
      </c>
      <c r="B4" s="63" t="s">
        <v>352</v>
      </c>
      <c r="C4" s="63" t="s">
        <v>230</v>
      </c>
      <c r="D4" s="63" t="s">
        <v>353</v>
      </c>
      <c r="E4" s="63" t="s">
        <v>354</v>
      </c>
      <c r="F4" s="63" t="s">
        <v>231</v>
      </c>
      <c r="G4" s="63" t="s">
        <v>355</v>
      </c>
      <c r="H4" s="63" t="s">
        <v>232</v>
      </c>
      <c r="I4" s="63" t="s">
        <v>356</v>
      </c>
      <c r="J4" s="63" t="s">
        <v>357</v>
      </c>
      <c r="K4" s="63" t="s">
        <v>120</v>
      </c>
      <c r="L4" s="63" t="s">
        <v>6</v>
      </c>
      <c r="M4" s="63" t="s">
        <v>92</v>
      </c>
      <c r="N4" s="63" t="s">
        <v>262</v>
      </c>
      <c r="O4" s="63" t="s">
        <v>263</v>
      </c>
      <c r="P4" s="63" t="s">
        <v>358</v>
      </c>
      <c r="Q4" s="63" t="s">
        <v>249</v>
      </c>
      <c r="R4" s="63" t="s">
        <v>90</v>
      </c>
      <c r="S4" s="63" t="s">
        <v>8</v>
      </c>
      <c r="T4" s="63" t="s">
        <v>359</v>
      </c>
      <c r="U4" s="63" t="s">
        <v>91</v>
      </c>
      <c r="V4" s="63" t="s">
        <v>10</v>
      </c>
      <c r="W4" s="63" t="s">
        <v>360</v>
      </c>
      <c r="X4" s="64" t="s">
        <v>347</v>
      </c>
      <c r="Y4" s="63" t="s">
        <v>361</v>
      </c>
      <c r="Z4" s="63" t="s">
        <v>362</v>
      </c>
      <c r="AA4" s="66" t="s">
        <v>363</v>
      </c>
      <c r="AB4" s="63" t="s">
        <v>11</v>
      </c>
      <c r="AC4" s="63" t="s">
        <v>3</v>
      </c>
      <c r="AD4" s="63" t="s">
        <v>364</v>
      </c>
      <c r="AE4" s="63" t="s">
        <v>121</v>
      </c>
      <c r="AF4" s="63" t="s">
        <v>235</v>
      </c>
      <c r="AG4" s="63" t="s">
        <v>22</v>
      </c>
      <c r="AH4" s="63" t="s">
        <v>236</v>
      </c>
      <c r="AI4" s="63" t="s">
        <v>23</v>
      </c>
      <c r="AJ4" s="63" t="s">
        <v>24</v>
      </c>
      <c r="AK4" s="63" t="s">
        <v>365</v>
      </c>
      <c r="AL4" s="63" t="s">
        <v>237</v>
      </c>
      <c r="AM4" s="63" t="s">
        <v>366</v>
      </c>
      <c r="AN4" s="63" t="s">
        <v>4</v>
      </c>
      <c r="AO4" s="63" t="s">
        <v>94</v>
      </c>
      <c r="AP4" s="63" t="s">
        <v>5</v>
      </c>
      <c r="AQ4" s="63" t="s">
        <v>254</v>
      </c>
      <c r="AR4" s="63" t="s">
        <v>255</v>
      </c>
      <c r="AS4" s="63" t="s">
        <v>244</v>
      </c>
      <c r="AT4" s="63" t="s">
        <v>256</v>
      </c>
      <c r="AU4" s="63" t="s">
        <v>367</v>
      </c>
      <c r="AV4" s="63" t="s">
        <v>257</v>
      </c>
      <c r="AW4" s="63" t="s">
        <v>368</v>
      </c>
      <c r="AX4" s="63" t="s">
        <v>369</v>
      </c>
      <c r="AY4" s="63" t="s">
        <v>370</v>
      </c>
      <c r="AZ4" s="67" t="s">
        <v>245</v>
      </c>
      <c r="BA4" s="63" t="s">
        <v>246</v>
      </c>
      <c r="BB4" s="63" t="s">
        <v>371</v>
      </c>
      <c r="BC4" s="63" t="s">
        <v>247</v>
      </c>
      <c r="BD4" s="63" t="s">
        <v>260</v>
      </c>
      <c r="BE4" s="65" t="s">
        <v>372</v>
      </c>
      <c r="BF4" s="65" t="s">
        <v>373</v>
      </c>
      <c r="BG4" s="65" t="s">
        <v>374</v>
      </c>
      <c r="BH4" s="65" t="s">
        <v>375</v>
      </c>
      <c r="BI4" s="65" t="s">
        <v>376</v>
      </c>
      <c r="BJ4" s="65" t="s">
        <v>377</v>
      </c>
      <c r="BK4" s="65" t="s">
        <v>378</v>
      </c>
      <c r="BL4" s="65" t="s">
        <v>379</v>
      </c>
      <c r="BM4" s="65" t="s">
        <v>378</v>
      </c>
      <c r="BN4" s="65" t="s">
        <v>380</v>
      </c>
      <c r="BO4" s="65" t="s">
        <v>381</v>
      </c>
      <c r="BP4" s="65" t="s">
        <v>382</v>
      </c>
      <c r="BQ4" s="65" t="s">
        <v>383</v>
      </c>
      <c r="BR4" s="68" t="s">
        <v>384</v>
      </c>
      <c r="BS4" s="65" t="s">
        <v>385</v>
      </c>
      <c r="BT4" s="65" t="s">
        <v>386</v>
      </c>
      <c r="BU4" s="65" t="s">
        <v>387</v>
      </c>
      <c r="BV4" s="65" t="s">
        <v>388</v>
      </c>
      <c r="BW4" s="65" t="s">
        <v>389</v>
      </c>
      <c r="BX4" s="65" t="s">
        <v>390</v>
      </c>
      <c r="BY4" s="65" t="s">
        <v>391</v>
      </c>
      <c r="BZ4" s="65" t="s">
        <v>392</v>
      </c>
      <c r="CA4" s="65" t="s">
        <v>393</v>
      </c>
      <c r="CB4" s="65" t="s">
        <v>394</v>
      </c>
      <c r="CC4" s="65" t="s">
        <v>395</v>
      </c>
      <c r="CD4" s="65" t="s">
        <v>396</v>
      </c>
      <c r="CE4" s="65" t="s">
        <v>397</v>
      </c>
      <c r="CF4" s="65" t="s">
        <v>398</v>
      </c>
      <c r="CG4" s="65" t="s">
        <v>399</v>
      </c>
      <c r="CH4" s="65" t="s">
        <v>400</v>
      </c>
      <c r="CI4" s="65" t="s">
        <v>401</v>
      </c>
      <c r="CJ4" s="96" t="s">
        <v>664</v>
      </c>
    </row>
    <row r="5" spans="1:88" s="49" customFormat="1" x14ac:dyDescent="0.25">
      <c r="A5" s="49" t="e">
        <f>+CONCATENATE(D5,B5,E5)</f>
        <v>#N/A</v>
      </c>
      <c r="B5" s="61">
        <f>+A2</f>
        <v>0</v>
      </c>
      <c r="C5" s="49">
        <f>+B2</f>
        <v>0</v>
      </c>
      <c r="D5" s="81" t="e">
        <f>VLOOKUP('Hoja de Vida'!S13,Hoja2!X10:Y17,2,FALSE)</f>
        <v>#N/A</v>
      </c>
      <c r="E5" s="62"/>
      <c r="F5" s="49">
        <f>+C2</f>
        <v>0</v>
      </c>
      <c r="G5" s="49">
        <f>+BD2</f>
        <v>0</v>
      </c>
      <c r="H5" s="49">
        <f>+D2</f>
        <v>0</v>
      </c>
      <c r="I5" s="60">
        <f>+E2</f>
        <v>0</v>
      </c>
      <c r="K5" s="49">
        <f>+F2</f>
        <v>0</v>
      </c>
      <c r="L5" s="61">
        <f>+G2</f>
        <v>0</v>
      </c>
      <c r="M5" s="49">
        <f>+H2</f>
        <v>0</v>
      </c>
      <c r="N5" s="49">
        <f>+AY2</f>
        <v>0</v>
      </c>
      <c r="O5" s="49">
        <f>+AZ2</f>
        <v>0</v>
      </c>
      <c r="Q5" s="49">
        <f>+BB2</f>
        <v>0</v>
      </c>
      <c r="R5" s="49">
        <f>+I2</f>
        <v>0</v>
      </c>
      <c r="S5" s="49">
        <f>+J2</f>
        <v>0</v>
      </c>
      <c r="T5" s="49">
        <f>+'Hoja de Vida'!X34</f>
        <v>0</v>
      </c>
      <c r="U5" s="49">
        <f>+K2</f>
        <v>0</v>
      </c>
      <c r="V5" s="49">
        <f>+L2</f>
        <v>0</v>
      </c>
      <c r="W5" s="40">
        <f>+M2</f>
        <v>0</v>
      </c>
      <c r="X5" s="49">
        <f>+AJ2</f>
        <v>0</v>
      </c>
      <c r="Y5" s="49">
        <f>+O2</f>
        <v>0</v>
      </c>
      <c r="Z5" s="49">
        <f>+N2</f>
        <v>0</v>
      </c>
      <c r="AA5" s="40">
        <f>+'Hoja de Vida'!O57</f>
        <v>0</v>
      </c>
      <c r="AB5" s="49">
        <f>+R2</f>
        <v>0</v>
      </c>
      <c r="AC5" s="49">
        <f>+Q2</f>
        <v>0</v>
      </c>
      <c r="AE5" s="49">
        <f t="shared" ref="AE5:AL5" si="0">+T2</f>
        <v>0</v>
      </c>
      <c r="AF5" s="49">
        <f t="shared" si="0"/>
        <v>0</v>
      </c>
      <c r="AG5" s="49" t="e">
        <f t="shared" si="0"/>
        <v>#N/A</v>
      </c>
      <c r="AH5" s="49">
        <f t="shared" si="0"/>
        <v>0</v>
      </c>
      <c r="AI5" s="60">
        <f>'Hoja de Vida'!Z67</f>
        <v>0</v>
      </c>
      <c r="AJ5" s="60">
        <f>'Hoja de Vida'!AJ67</f>
        <v>0</v>
      </c>
      <c r="AK5" s="49" t="str">
        <f t="shared" si="0"/>
        <v xml:space="preserve">Beca del 15% </v>
      </c>
      <c r="AL5" s="49">
        <f t="shared" si="0"/>
        <v>0</v>
      </c>
      <c r="AM5" s="49">
        <f>+'Hoja de Vida'!Y19</f>
        <v>0</v>
      </c>
      <c r="AN5" s="49">
        <f>+AB2</f>
        <v>0</v>
      </c>
      <c r="AO5" s="49">
        <f>+'Hoja de Vida'!AF72</f>
        <v>0</v>
      </c>
      <c r="AP5" s="49">
        <f>+AD2</f>
        <v>0</v>
      </c>
      <c r="AR5" s="49">
        <f>+AI2</f>
        <v>0</v>
      </c>
      <c r="AS5" s="49">
        <f>+'Hoja de Vida'!M70</f>
        <v>0</v>
      </c>
      <c r="BA5" s="49">
        <f>+AR2</f>
        <v>0</v>
      </c>
      <c r="BB5" s="49">
        <f>+AQ2</f>
        <v>0</v>
      </c>
      <c r="BC5" s="49">
        <f>+AR2</f>
        <v>0</v>
      </c>
      <c r="BQ5" s="49">
        <f>+'Hoja de Vida'!Y30</f>
        <v>0</v>
      </c>
      <c r="BR5" s="49">
        <f>+'Hoja de Vida'!O40</f>
        <v>0</v>
      </c>
      <c r="BS5" s="49">
        <f>+'Hoja de Vida'!AH40</f>
        <v>0</v>
      </c>
      <c r="BT5" s="49">
        <f>+'Hoja de Vida'!O41</f>
        <v>0</v>
      </c>
      <c r="CJ5" s="49" t="e">
        <f>VLOOKUP('Hoja de Vida'!O43,Hoja2!$A$10:$B$122,2,FALSE)</f>
        <v>#N/A</v>
      </c>
    </row>
    <row r="6" spans="1:88" ht="30" x14ac:dyDescent="0.25">
      <c r="A6" s="69" t="s">
        <v>351</v>
      </c>
      <c r="B6" s="69" t="s">
        <v>404</v>
      </c>
      <c r="C6" s="69" t="s">
        <v>405</v>
      </c>
      <c r="D6" s="69" t="s">
        <v>406</v>
      </c>
      <c r="E6" s="69" t="s">
        <v>354</v>
      </c>
      <c r="F6" s="69" t="s">
        <v>407</v>
      </c>
      <c r="G6" s="69" t="s">
        <v>408</v>
      </c>
      <c r="H6" s="69" t="s">
        <v>409</v>
      </c>
      <c r="I6" s="69" t="s">
        <v>345</v>
      </c>
      <c r="J6" s="69" t="s">
        <v>410</v>
      </c>
      <c r="K6" s="69" t="s">
        <v>120</v>
      </c>
      <c r="L6" s="69" t="s">
        <v>6</v>
      </c>
      <c r="M6" s="69" t="s">
        <v>92</v>
      </c>
      <c r="N6" s="69" t="s">
        <v>262</v>
      </c>
      <c r="O6" s="69" t="s">
        <v>263</v>
      </c>
      <c r="P6" s="69" t="s">
        <v>411</v>
      </c>
      <c r="Q6" s="69" t="s">
        <v>249</v>
      </c>
      <c r="R6" s="69" t="s">
        <v>90</v>
      </c>
      <c r="S6" s="69" t="s">
        <v>8</v>
      </c>
      <c r="T6" s="69" t="s">
        <v>412</v>
      </c>
      <c r="U6" s="69" t="s">
        <v>91</v>
      </c>
      <c r="V6" s="69" t="s">
        <v>10</v>
      </c>
      <c r="W6" s="69" t="s">
        <v>413</v>
      </c>
      <c r="X6" s="69" t="s">
        <v>347</v>
      </c>
      <c r="Y6" s="69" t="s">
        <v>414</v>
      </c>
      <c r="Z6" s="69" t="s">
        <v>415</v>
      </c>
      <c r="AA6" s="69" t="s">
        <v>261</v>
      </c>
      <c r="AB6" s="69" t="s">
        <v>11</v>
      </c>
      <c r="AC6" s="69" t="s">
        <v>3</v>
      </c>
      <c r="AD6" s="69" t="s">
        <v>416</v>
      </c>
      <c r="AE6" s="69" t="s">
        <v>121</v>
      </c>
      <c r="AF6" s="69" t="s">
        <v>417</v>
      </c>
      <c r="AG6" s="69" t="s">
        <v>22</v>
      </c>
      <c r="AH6" s="69" t="s">
        <v>418</v>
      </c>
      <c r="AI6" s="69" t="s">
        <v>419</v>
      </c>
      <c r="AJ6" s="69" t="s">
        <v>420</v>
      </c>
      <c r="AK6" s="69" t="s">
        <v>421</v>
      </c>
      <c r="AL6" s="69" t="s">
        <v>237</v>
      </c>
      <c r="AM6" s="69" t="s">
        <v>422</v>
      </c>
      <c r="AN6" s="69" t="s">
        <v>423</v>
      </c>
      <c r="AO6" s="69" t="s">
        <v>424</v>
      </c>
      <c r="AP6" s="69" t="s">
        <v>5</v>
      </c>
      <c r="AQ6" s="69" t="s">
        <v>425</v>
      </c>
      <c r="AR6" s="70" t="s">
        <v>240</v>
      </c>
      <c r="AS6" s="69" t="s">
        <v>244</v>
      </c>
      <c r="AT6" s="69" t="s">
        <v>427</v>
      </c>
      <c r="AU6" s="69" t="s">
        <v>428</v>
      </c>
      <c r="AV6" s="69" t="s">
        <v>430</v>
      </c>
      <c r="AW6" s="69" t="s">
        <v>431</v>
      </c>
      <c r="AX6" s="69" t="s">
        <v>432</v>
      </c>
      <c r="AY6" s="69" t="s">
        <v>433</v>
      </c>
      <c r="AZ6" s="69" t="s">
        <v>434</v>
      </c>
      <c r="BA6" s="69" t="s">
        <v>435</v>
      </c>
      <c r="BB6" s="69" t="s">
        <v>436</v>
      </c>
      <c r="BC6" s="69" t="s">
        <v>437</v>
      </c>
      <c r="BD6" s="69" t="s">
        <v>438</v>
      </c>
      <c r="BE6" s="69" t="s">
        <v>372</v>
      </c>
      <c r="BF6" s="69" t="s">
        <v>439</v>
      </c>
      <c r="BG6" s="69" t="s">
        <v>440</v>
      </c>
      <c r="BH6" s="69" t="s">
        <v>441</v>
      </c>
      <c r="BI6" s="69" t="s">
        <v>442</v>
      </c>
      <c r="BJ6" s="69" t="s">
        <v>443</v>
      </c>
      <c r="BK6" s="69" t="s">
        <v>444</v>
      </c>
      <c r="BL6" s="69" t="s">
        <v>445</v>
      </c>
      <c r="BM6" s="69" t="s">
        <v>444</v>
      </c>
      <c r="BN6" s="69" t="s">
        <v>446</v>
      </c>
      <c r="BO6" s="69" t="s">
        <v>447</v>
      </c>
      <c r="BP6" s="69" t="s">
        <v>448</v>
      </c>
      <c r="BQ6" s="69" t="s">
        <v>383</v>
      </c>
      <c r="BR6" s="69" t="s">
        <v>449</v>
      </c>
      <c r="BS6" s="69" t="s">
        <v>450</v>
      </c>
      <c r="BT6" s="69" t="s">
        <v>451</v>
      </c>
      <c r="BU6" s="69" t="s">
        <v>387</v>
      </c>
      <c r="BV6" s="69" t="s">
        <v>388</v>
      </c>
      <c r="BW6" s="69" t="s">
        <v>452</v>
      </c>
      <c r="BX6" s="69" t="s">
        <v>390</v>
      </c>
      <c r="BY6" s="69" t="s">
        <v>391</v>
      </c>
      <c r="BZ6" s="69" t="s">
        <v>392</v>
      </c>
      <c r="CA6" s="69" t="s">
        <v>393</v>
      </c>
      <c r="CB6" s="69" t="s">
        <v>394</v>
      </c>
      <c r="CC6" s="69" t="s">
        <v>395</v>
      </c>
      <c r="CD6" s="69" t="s">
        <v>396</v>
      </c>
      <c r="CE6" s="69" t="s">
        <v>397</v>
      </c>
      <c r="CF6" s="69" t="s">
        <v>398</v>
      </c>
      <c r="CG6" s="69" t="s">
        <v>453</v>
      </c>
      <c r="CH6" s="69" t="s">
        <v>454</v>
      </c>
      <c r="CI6" s="69" t="s">
        <v>455</v>
      </c>
      <c r="CJ6" s="69"/>
    </row>
    <row r="7" spans="1:88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 t="s">
        <v>426</v>
      </c>
      <c r="AR7" s="69"/>
      <c r="AS7" s="69"/>
      <c r="AT7" s="69" t="s">
        <v>426</v>
      </c>
      <c r="AU7" s="69" t="s">
        <v>429</v>
      </c>
      <c r="AV7" s="69" t="s">
        <v>429</v>
      </c>
      <c r="AW7" s="69" t="s">
        <v>429</v>
      </c>
      <c r="AX7" s="69" t="s">
        <v>429</v>
      </c>
      <c r="AY7" s="69" t="s">
        <v>429</v>
      </c>
      <c r="AZ7" s="69" t="s">
        <v>429</v>
      </c>
      <c r="BA7" s="69"/>
      <c r="BB7" s="69"/>
      <c r="BC7" s="69"/>
      <c r="BD7" s="69"/>
      <c r="BE7" s="69"/>
      <c r="BF7" s="69" t="s">
        <v>429</v>
      </c>
      <c r="BG7" s="69" t="s">
        <v>429</v>
      </c>
      <c r="BH7" s="69" t="s">
        <v>429</v>
      </c>
      <c r="BI7" s="69" t="s">
        <v>429</v>
      </c>
      <c r="BJ7" s="69" t="s">
        <v>429</v>
      </c>
      <c r="BK7" s="69" t="s">
        <v>429</v>
      </c>
      <c r="BL7" s="69" t="s">
        <v>429</v>
      </c>
      <c r="BM7" s="69" t="s">
        <v>429</v>
      </c>
      <c r="BN7" s="69" t="s">
        <v>429</v>
      </c>
      <c r="BO7" s="69" t="s">
        <v>429</v>
      </c>
      <c r="BP7" s="69" t="s">
        <v>429</v>
      </c>
      <c r="BQ7" s="69"/>
      <c r="BR7" s="69"/>
      <c r="BS7" s="69"/>
      <c r="BT7" s="69"/>
      <c r="BU7" s="69" t="s">
        <v>429</v>
      </c>
      <c r="BV7" s="69" t="s">
        <v>429</v>
      </c>
      <c r="BW7" s="69" t="s">
        <v>429</v>
      </c>
      <c r="BX7" s="69" t="s">
        <v>429</v>
      </c>
      <c r="BY7" s="69" t="s">
        <v>429</v>
      </c>
      <c r="BZ7" s="69"/>
      <c r="CA7" s="69"/>
      <c r="CB7" s="69" t="s">
        <v>429</v>
      </c>
      <c r="CC7" s="69" t="s">
        <v>429</v>
      </c>
      <c r="CD7" s="69" t="s">
        <v>429</v>
      </c>
      <c r="CE7" s="69" t="s">
        <v>429</v>
      </c>
      <c r="CF7" s="69" t="s">
        <v>429</v>
      </c>
      <c r="CG7" s="69" t="s">
        <v>429</v>
      </c>
      <c r="CH7" s="69" t="s">
        <v>429</v>
      </c>
      <c r="CI7" s="69" t="s">
        <v>429</v>
      </c>
      <c r="CJ7" s="69"/>
    </row>
    <row r="8" spans="1:88" x14ac:dyDescent="0.25">
      <c r="A8" t="s">
        <v>239</v>
      </c>
      <c r="B8" t="s">
        <v>12</v>
      </c>
      <c r="C8" t="s">
        <v>13</v>
      </c>
      <c r="D8" t="s">
        <v>14</v>
      </c>
      <c r="E8" t="s">
        <v>15</v>
      </c>
      <c r="AV8" s="54" t="e">
        <f>AW7-AV7</f>
        <v>#VALUE!</v>
      </c>
    </row>
    <row r="9" spans="1:88" x14ac:dyDescent="0.25">
      <c r="A9" s="37">
        <f>+B5</f>
        <v>0</v>
      </c>
      <c r="B9">
        <f>'Hoja de Vida'!E79</f>
        <v>0</v>
      </c>
      <c r="C9">
        <f>'Hoja de Vida'!N79</f>
        <v>0</v>
      </c>
      <c r="D9">
        <f>'Hoja de Vida'!AC79</f>
        <v>0</v>
      </c>
      <c r="E9" s="38">
        <f>'Hoja de Vida'!AI79</f>
        <v>0</v>
      </c>
      <c r="AV9" t="e">
        <f>AV8/365</f>
        <v>#VALUE!</v>
      </c>
    </row>
    <row r="10" spans="1:88" x14ac:dyDescent="0.25">
      <c r="A10" s="37">
        <f>$A$9</f>
        <v>0</v>
      </c>
      <c r="B10">
        <f>'Hoja de Vida'!E80</f>
        <v>0</v>
      </c>
      <c r="C10">
        <f>'Hoja de Vida'!N80</f>
        <v>0</v>
      </c>
      <c r="D10">
        <f>'Hoja de Vida'!AC80</f>
        <v>0</v>
      </c>
      <c r="E10" s="38">
        <f>'Hoja de Vida'!AI80</f>
        <v>0</v>
      </c>
    </row>
    <row r="11" spans="1:88" x14ac:dyDescent="0.25">
      <c r="A11" s="37">
        <f t="shared" ref="A11:A17" si="1">$A$9</f>
        <v>0</v>
      </c>
      <c r="B11">
        <f>'Hoja de Vida'!E81</f>
        <v>0</v>
      </c>
      <c r="C11">
        <f>'Hoja de Vida'!N81</f>
        <v>0</v>
      </c>
      <c r="D11">
        <f>'Hoja de Vida'!AC81</f>
        <v>0</v>
      </c>
      <c r="E11" s="38">
        <f>'Hoja de Vida'!AI81</f>
        <v>0</v>
      </c>
    </row>
    <row r="12" spans="1:88" x14ac:dyDescent="0.25">
      <c r="A12" s="37">
        <f t="shared" si="1"/>
        <v>0</v>
      </c>
      <c r="B12">
        <f>'Hoja de Vida'!E82</f>
        <v>0</v>
      </c>
      <c r="C12">
        <f>'Hoja de Vida'!N82</f>
        <v>0</v>
      </c>
      <c r="D12">
        <f>'Hoja de Vida'!AC82</f>
        <v>0</v>
      </c>
      <c r="E12" s="38">
        <f>'Hoja de Vida'!AI82</f>
        <v>0</v>
      </c>
    </row>
    <row r="13" spans="1:88" x14ac:dyDescent="0.25">
      <c r="A13" s="37">
        <f t="shared" si="1"/>
        <v>0</v>
      </c>
      <c r="B13">
        <f>'Hoja de Vida'!E83</f>
        <v>0</v>
      </c>
      <c r="C13">
        <f>'Hoja de Vida'!N83</f>
        <v>0</v>
      </c>
      <c r="D13">
        <f>'Hoja de Vida'!AC83</f>
        <v>0</v>
      </c>
      <c r="E13" s="38">
        <f>'Hoja de Vida'!AI83</f>
        <v>0</v>
      </c>
    </row>
    <row r="14" spans="1:88" x14ac:dyDescent="0.25">
      <c r="A14" s="37">
        <f t="shared" si="1"/>
        <v>0</v>
      </c>
      <c r="B14">
        <f>'Hoja de Vida'!E84</f>
        <v>0</v>
      </c>
      <c r="C14">
        <f>'Hoja de Vida'!N84</f>
        <v>0</v>
      </c>
      <c r="D14">
        <f>'Hoja de Vida'!AC84</f>
        <v>0</v>
      </c>
      <c r="E14" s="38">
        <f>'Hoja de Vida'!AI84</f>
        <v>0</v>
      </c>
    </row>
    <row r="15" spans="1:88" x14ac:dyDescent="0.25">
      <c r="A15" s="37">
        <f t="shared" si="1"/>
        <v>0</v>
      </c>
      <c r="B15">
        <f>'Hoja de Vida'!E85</f>
        <v>0</v>
      </c>
      <c r="C15">
        <f>'Hoja de Vida'!N85</f>
        <v>0</v>
      </c>
      <c r="D15">
        <f>'Hoja de Vida'!AC85</f>
        <v>0</v>
      </c>
      <c r="E15" s="38">
        <f>'Hoja de Vida'!AI85</f>
        <v>0</v>
      </c>
    </row>
    <row r="16" spans="1:88" x14ac:dyDescent="0.25">
      <c r="A16" s="37">
        <f t="shared" si="1"/>
        <v>0</v>
      </c>
      <c r="B16">
        <f>'Hoja de Vida'!E86</f>
        <v>0</v>
      </c>
      <c r="C16">
        <f>'Hoja de Vida'!N86</f>
        <v>0</v>
      </c>
      <c r="D16">
        <f>'Hoja de Vida'!AC86</f>
        <v>0</v>
      </c>
      <c r="E16" s="38">
        <f>'Hoja de Vida'!AI86</f>
        <v>0</v>
      </c>
    </row>
    <row r="17" spans="1:5" x14ac:dyDescent="0.25">
      <c r="A17" s="37">
        <f t="shared" si="1"/>
        <v>0</v>
      </c>
      <c r="B17">
        <f>'Hoja de Vida'!E87</f>
        <v>0</v>
      </c>
      <c r="C17">
        <f>'Hoja de Vida'!N87</f>
        <v>0</v>
      </c>
      <c r="D17">
        <f>'Hoja de Vida'!AC87</f>
        <v>0</v>
      </c>
      <c r="E17" s="38">
        <f>'Hoja de Vida'!AI87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2010-04-28T02:01:20Z</outs:dateTime>
      <outs:isPinned>true</outs:isPinned>
    </outs:relatedDate>
    <outs:relatedDate>
      <outs:type>2</outs:type>
      <outs:displayName>Created</outs:displayName>
      <outs:dateTime>2010-04-20T17:03:28Z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luz.herrera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mery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32A3D8C2-91CD-4788-8762-034CC58FE227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23</vt:i4>
      </vt:variant>
    </vt:vector>
  </HeadingPairs>
  <TitlesOfParts>
    <vt:vector size="26" baseType="lpstr">
      <vt:lpstr>Hoja2</vt:lpstr>
      <vt:lpstr>Hoja de Vida</vt:lpstr>
      <vt:lpstr>resumen</vt:lpstr>
      <vt:lpstr>'Hoja de Vida'!Área_de_impresión</vt:lpstr>
      <vt:lpstr>dias</vt:lpstr>
      <vt:lpstr>EJECUTORES</vt:lpstr>
      <vt:lpstr>EPS</vt:lpstr>
      <vt:lpstr>ESCUELAS</vt:lpstr>
      <vt:lpstr>FINANCIACIÓN</vt:lpstr>
      <vt:lpstr>meses</vt:lpstr>
      <vt:lpstr>modalidad</vt:lpstr>
      <vt:lpstr>modalidad2</vt:lpstr>
      <vt:lpstr>PAASC</vt:lpstr>
      <vt:lpstr>PADTI</vt:lpstr>
      <vt:lpstr>PAFR</vt:lpstr>
      <vt:lpstr>PAGNC</vt:lpstr>
      <vt:lpstr>PAIS</vt:lpstr>
      <vt:lpstr>PASC</vt:lpstr>
      <vt:lpstr>porcentaje</vt:lpstr>
      <vt:lpstr>porcentaje_estudiante</vt:lpstr>
      <vt:lpstr>PRODUCTO</vt:lpstr>
      <vt:lpstr>SEMILLEROS</vt:lpstr>
      <vt:lpstr>TIEMPO_PROMEDIO</vt:lpstr>
      <vt:lpstr>TIPO_ARTICULO</vt:lpstr>
      <vt:lpstr>TIPO_PRODUCTOS</vt:lpstr>
      <vt:lpstr>TIPOPRODUCTO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luz.herrera</dc:creator>
  <cp:lastModifiedBy>Mariana Munera Monsalve</cp:lastModifiedBy>
  <cp:lastPrinted>2017-04-05T14:03:38Z</cp:lastPrinted>
  <dcterms:created xsi:type="dcterms:W3CDTF">2010-04-20T17:03:28Z</dcterms:created>
  <dcterms:modified xsi:type="dcterms:W3CDTF">2018-04-19T13:33:12Z</dcterms:modified>
</cp:coreProperties>
</file>